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27840" yWindow="-440" windowWidth="25520" windowHeight="15560" tabRatio="500" firstSheet="7" activeTab="8"/>
  </bookViews>
  <sheets>
    <sheet name="100512" sheetId="9" r:id="rId1"/>
    <sheet name="111411" sheetId="1" r:id="rId2"/>
    <sheet name="121911" sheetId="2" r:id="rId3"/>
    <sheet name="032113" sheetId="3" r:id="rId4"/>
    <sheet name="042313" sheetId="4" r:id="rId5"/>
    <sheet name="060513" sheetId="5" r:id="rId6"/>
    <sheet name="summary of controls" sheetId="7" r:id="rId7"/>
    <sheet name="summary of samples" sheetId="8" r:id="rId8"/>
    <sheet name="for graphing_badprobesdeleted" sheetId="11" r:id="rId9"/>
    <sheet name="Sheet3" sheetId="12" r:id="rId10"/>
    <sheet name="Sheet1" sheetId="13" r:id="rId11"/>
    <sheet name="Sheet2" sheetId="14" r:id="rId12"/>
  </sheets>
  <externalReferences>
    <externalReference r:id="rId13"/>
    <externalReference r:id="rId14"/>
  </externalReferenc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T61" i="12" l="1"/>
  <c r="CS61" i="12"/>
  <c r="CR61" i="12"/>
  <c r="CQ61" i="12"/>
  <c r="CP61" i="12"/>
  <c r="CO61" i="12"/>
  <c r="CN61" i="12"/>
  <c r="CM61" i="12"/>
  <c r="CL61" i="12"/>
  <c r="CK61" i="12"/>
  <c r="CJ61" i="12"/>
  <c r="CI61" i="12"/>
  <c r="CH61" i="12"/>
  <c r="CG61" i="12"/>
  <c r="CF61" i="12"/>
  <c r="CE61" i="12"/>
  <c r="CD61" i="12"/>
  <c r="CC61" i="12"/>
  <c r="CB61" i="12"/>
  <c r="CA61" i="12"/>
  <c r="BZ61" i="12"/>
  <c r="BY61" i="12"/>
  <c r="BX61" i="12"/>
  <c r="BW61" i="12"/>
  <c r="BV61" i="12"/>
  <c r="BU61" i="12"/>
  <c r="BT61" i="12"/>
  <c r="BS61" i="12"/>
  <c r="BR61" i="12"/>
  <c r="BQ61" i="12"/>
  <c r="BP61" i="12"/>
  <c r="BO61" i="12"/>
  <c r="BN61" i="12"/>
  <c r="BM61" i="12"/>
  <c r="BL61" i="12"/>
  <c r="BK61" i="12"/>
  <c r="BJ61" i="12"/>
  <c r="BI61" i="12"/>
  <c r="BH61" i="12"/>
  <c r="BG61" i="12"/>
  <c r="BF61" i="12"/>
  <c r="BE61" i="12"/>
  <c r="BD61" i="12"/>
  <c r="BC61" i="12"/>
  <c r="BB61" i="12"/>
  <c r="BA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T61" i="12"/>
  <c r="S61" i="12"/>
  <c r="R61" i="12"/>
  <c r="Q61" i="12"/>
  <c r="P61" i="12"/>
  <c r="O61" i="12"/>
  <c r="N61" i="12"/>
  <c r="M61" i="12"/>
  <c r="L61" i="12"/>
  <c r="K61" i="12"/>
  <c r="J61" i="12"/>
  <c r="I61" i="12"/>
  <c r="H61" i="12"/>
  <c r="G61" i="12"/>
  <c r="F61" i="12"/>
  <c r="C59" i="12"/>
  <c r="D59" i="12"/>
  <c r="F59" i="12"/>
  <c r="G59" i="12"/>
  <c r="H59" i="12"/>
  <c r="J59" i="12"/>
  <c r="K59" i="12"/>
  <c r="L59" i="12"/>
  <c r="N59" i="12"/>
  <c r="O59" i="12"/>
  <c r="P59" i="12"/>
  <c r="R59" i="12"/>
  <c r="S59" i="12"/>
  <c r="T59" i="12"/>
  <c r="V59" i="12"/>
  <c r="W59" i="12"/>
  <c r="X59" i="12"/>
  <c r="Z59" i="12"/>
  <c r="AA59" i="12"/>
  <c r="AB59" i="12"/>
  <c r="AD59" i="12"/>
  <c r="AE59" i="12"/>
  <c r="AF59" i="12"/>
  <c r="AH59" i="12"/>
  <c r="AI59" i="12"/>
  <c r="AJ59" i="12"/>
  <c r="AL59" i="12"/>
  <c r="AM59" i="12"/>
  <c r="AN59" i="12"/>
  <c r="AP59" i="12"/>
  <c r="AQ59" i="12"/>
  <c r="AR59" i="12"/>
  <c r="AT59" i="12"/>
  <c r="AU59" i="12"/>
  <c r="AX59" i="12"/>
  <c r="BC59" i="12"/>
  <c r="BD59" i="12"/>
  <c r="BF59" i="12"/>
  <c r="BG59" i="12"/>
  <c r="BH59" i="12"/>
  <c r="BJ59" i="12"/>
  <c r="BK59" i="12"/>
  <c r="BL59" i="12"/>
  <c r="BN59" i="12"/>
  <c r="BW59" i="12"/>
  <c r="BX59" i="12"/>
  <c r="BZ59" i="12"/>
  <c r="CA59" i="12"/>
  <c r="CB59" i="12"/>
  <c r="CD59" i="12"/>
  <c r="CI59" i="12"/>
  <c r="CJ59" i="12"/>
  <c r="CL59" i="12"/>
  <c r="CM59" i="12"/>
  <c r="CN59" i="12"/>
  <c r="CP59" i="12"/>
  <c r="CQ59" i="12"/>
  <c r="CR59" i="12"/>
  <c r="CT59" i="12"/>
  <c r="CW59" i="12"/>
  <c r="CS59" i="12"/>
  <c r="CO59" i="12"/>
  <c r="CK59" i="12"/>
  <c r="CE59" i="12"/>
  <c r="CF59" i="12"/>
  <c r="CH59" i="12"/>
  <c r="CG59" i="12"/>
  <c r="CC59" i="12"/>
  <c r="BY59" i="12"/>
  <c r="BS59" i="12"/>
  <c r="BT59" i="12"/>
  <c r="BV59" i="12"/>
  <c r="BU59" i="12"/>
  <c r="BO59" i="12"/>
  <c r="BP59" i="12"/>
  <c r="BR59" i="12"/>
  <c r="BQ59" i="12"/>
  <c r="BM59" i="12"/>
  <c r="BI59" i="12"/>
  <c r="BE59" i="12"/>
  <c r="AZ59" i="12"/>
  <c r="AY59" i="12"/>
  <c r="AW59" i="12"/>
  <c r="AS59" i="12"/>
  <c r="AO59" i="12"/>
  <c r="AK59" i="12"/>
  <c r="AG59" i="12"/>
  <c r="AC59" i="12"/>
  <c r="Y59" i="12"/>
  <c r="U59" i="12"/>
  <c r="Q59" i="12"/>
  <c r="M59" i="12"/>
  <c r="I59" i="12"/>
  <c r="E59" i="12"/>
  <c r="C58" i="12"/>
  <c r="D58" i="12"/>
  <c r="E58" i="12"/>
  <c r="F58" i="12"/>
  <c r="G58" i="12"/>
  <c r="H58" i="12"/>
  <c r="I58" i="12"/>
  <c r="J58" i="12"/>
  <c r="K58" i="12"/>
  <c r="L58" i="12"/>
  <c r="M58" i="12"/>
  <c r="N58" i="12"/>
  <c r="O58" i="12"/>
  <c r="P58" i="12"/>
  <c r="Q58" i="12"/>
  <c r="R58" i="12"/>
  <c r="S58" i="12"/>
  <c r="T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X58" i="12"/>
  <c r="AY58" i="12"/>
  <c r="AZ58" i="12"/>
  <c r="BA58" i="12"/>
  <c r="BB58" i="12"/>
  <c r="BC58" i="12"/>
  <c r="BD58" i="12"/>
  <c r="BE58" i="12"/>
  <c r="BF58" i="12"/>
  <c r="BG58" i="12"/>
  <c r="BH58" i="12"/>
  <c r="BI58" i="12"/>
  <c r="BJ58" i="12"/>
  <c r="BK58" i="12"/>
  <c r="BL58" i="12"/>
  <c r="BM58" i="12"/>
  <c r="BN58" i="12"/>
  <c r="BW58" i="12"/>
  <c r="BX58" i="12"/>
  <c r="BY58" i="12"/>
  <c r="BZ58" i="12"/>
  <c r="CA58" i="12"/>
  <c r="CB58" i="12"/>
  <c r="CC58" i="12"/>
  <c r="CD58" i="12"/>
  <c r="CI58" i="12"/>
  <c r="CJ58" i="12"/>
  <c r="CK58" i="12"/>
  <c r="CL58" i="12"/>
  <c r="CM58" i="12"/>
  <c r="CN58" i="12"/>
  <c r="CO58" i="12"/>
  <c r="CP58" i="12"/>
  <c r="CQ58" i="12"/>
  <c r="CR58" i="12"/>
  <c r="CS58" i="12"/>
  <c r="CT58" i="12"/>
  <c r="CX58" i="12"/>
  <c r="CW58" i="12"/>
  <c r="CV58" i="12"/>
  <c r="CE58" i="12"/>
  <c r="CF58" i="12"/>
  <c r="CG58" i="12"/>
  <c r="CH58" i="12"/>
  <c r="BS58" i="12"/>
  <c r="BT58" i="12"/>
  <c r="BU58" i="12"/>
  <c r="BV58" i="12"/>
  <c r="BO58" i="12"/>
  <c r="BP58" i="12"/>
  <c r="BQ58" i="12"/>
  <c r="BR58" i="12"/>
  <c r="AW58" i="12"/>
  <c r="U58" i="12"/>
  <c r="C57" i="12"/>
  <c r="D57" i="12"/>
  <c r="E57" i="12"/>
  <c r="F57" i="12"/>
  <c r="G57" i="12"/>
  <c r="H57" i="12"/>
  <c r="I57" i="12"/>
  <c r="J57" i="12"/>
  <c r="K57" i="12"/>
  <c r="L57" i="12"/>
  <c r="M57" i="12"/>
  <c r="N57" i="12"/>
  <c r="O57" i="12"/>
  <c r="P57" i="12"/>
  <c r="Q57" i="12"/>
  <c r="R57" i="12"/>
  <c r="S57" i="12"/>
  <c r="T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X57" i="12"/>
  <c r="AY57" i="12"/>
  <c r="AZ57" i="12"/>
  <c r="BB57" i="12"/>
  <c r="BC57" i="12"/>
  <c r="BD57" i="12"/>
  <c r="BE57" i="12"/>
  <c r="BF57" i="12"/>
  <c r="BG57" i="12"/>
  <c r="BH57" i="12"/>
  <c r="BI57" i="12"/>
  <c r="BJ57" i="12"/>
  <c r="BK57" i="12"/>
  <c r="BL57" i="12"/>
  <c r="BM57" i="12"/>
  <c r="BN57" i="12"/>
  <c r="BW57" i="12"/>
  <c r="BX57" i="12"/>
  <c r="BY57" i="12"/>
  <c r="BZ57" i="12"/>
  <c r="CA57" i="12"/>
  <c r="CB57" i="12"/>
  <c r="CC57" i="12"/>
  <c r="CD57" i="12"/>
  <c r="CI57" i="12"/>
  <c r="CJ57" i="12"/>
  <c r="CK57" i="12"/>
  <c r="CL57" i="12"/>
  <c r="CM57" i="12"/>
  <c r="CN57" i="12"/>
  <c r="CO57" i="12"/>
  <c r="CP57" i="12"/>
  <c r="CQ57" i="12"/>
  <c r="CR57" i="12"/>
  <c r="CS57" i="12"/>
  <c r="CT57" i="12"/>
  <c r="CX57" i="12"/>
  <c r="CW57" i="12"/>
  <c r="CV57" i="12"/>
  <c r="CE57" i="12"/>
  <c r="CF57" i="12"/>
  <c r="CG57" i="12"/>
  <c r="CH57" i="12"/>
  <c r="BS57" i="12"/>
  <c r="BT57" i="12"/>
  <c r="BU57" i="12"/>
  <c r="BV57" i="12"/>
  <c r="BO57" i="12"/>
  <c r="BP57" i="12"/>
  <c r="BQ57" i="12"/>
  <c r="BR57" i="12"/>
  <c r="BA57" i="12"/>
  <c r="AW57" i="12"/>
  <c r="U57" i="12"/>
  <c r="C56" i="12"/>
  <c r="D56" i="12"/>
  <c r="E56" i="12"/>
  <c r="F56" i="12"/>
  <c r="G56" i="12"/>
  <c r="H56" i="12"/>
  <c r="I56" i="12"/>
  <c r="J56" i="12"/>
  <c r="K56" i="12"/>
  <c r="L56" i="12"/>
  <c r="M56" i="12"/>
  <c r="N56" i="12"/>
  <c r="O56" i="12"/>
  <c r="P56" i="12"/>
  <c r="Q56" i="12"/>
  <c r="R56" i="12"/>
  <c r="S56" i="12"/>
  <c r="T56" i="12"/>
  <c r="U56" i="12"/>
  <c r="V56" i="12"/>
  <c r="W56" i="12"/>
  <c r="X56" i="12"/>
  <c r="Y56" i="12"/>
  <c r="Z56" i="12"/>
  <c r="AA56" i="12"/>
  <c r="AB56" i="12"/>
  <c r="AC56" i="12"/>
  <c r="AD56" i="12"/>
  <c r="AE56" i="12"/>
  <c r="AF56" i="12"/>
  <c r="AG56" i="12"/>
  <c r="AH56" i="12"/>
  <c r="AI56" i="12"/>
  <c r="AJ56" i="12"/>
  <c r="AK56" i="12"/>
  <c r="AL56" i="12"/>
  <c r="AM56" i="12"/>
  <c r="AN56" i="12"/>
  <c r="AO56" i="12"/>
  <c r="AP56" i="12"/>
  <c r="AQ56" i="12"/>
  <c r="AR56" i="12"/>
  <c r="AS56" i="12"/>
  <c r="AT56" i="12"/>
  <c r="AU56" i="12"/>
  <c r="AV56" i="12"/>
  <c r="AX56" i="12"/>
  <c r="AY56" i="12"/>
  <c r="AZ56" i="12"/>
  <c r="BA56" i="12"/>
  <c r="BB56" i="12"/>
  <c r="BC56" i="12"/>
  <c r="BD56" i="12"/>
  <c r="BE56" i="12"/>
  <c r="BF56" i="12"/>
  <c r="BG56" i="12"/>
  <c r="BH56" i="12"/>
  <c r="BI56" i="12"/>
  <c r="BJ56" i="12"/>
  <c r="BK56" i="12"/>
  <c r="BL56" i="12"/>
  <c r="BM56" i="12"/>
  <c r="BN56" i="12"/>
  <c r="BW56" i="12"/>
  <c r="BX56" i="12"/>
  <c r="BY56" i="12"/>
  <c r="BZ56" i="12"/>
  <c r="CA56" i="12"/>
  <c r="CB56" i="12"/>
  <c r="CC56" i="12"/>
  <c r="CD56" i="12"/>
  <c r="CI56" i="12"/>
  <c r="CJ56" i="12"/>
  <c r="CK56" i="12"/>
  <c r="CL56" i="12"/>
  <c r="CM56" i="12"/>
  <c r="CN56" i="12"/>
  <c r="CO56" i="12"/>
  <c r="CP56" i="12"/>
  <c r="CQ56" i="12"/>
  <c r="CR56" i="12"/>
  <c r="CS56" i="12"/>
  <c r="CT56" i="12"/>
  <c r="CX56" i="12"/>
  <c r="CW56" i="12"/>
  <c r="CV56" i="12"/>
  <c r="CE56" i="12"/>
  <c r="CF56" i="12"/>
  <c r="CG56" i="12"/>
  <c r="CH56" i="12"/>
  <c r="BS56" i="12"/>
  <c r="BT56" i="12"/>
  <c r="BU56" i="12"/>
  <c r="BV56" i="12"/>
  <c r="BO56" i="12"/>
  <c r="BP56" i="12"/>
  <c r="BQ56" i="12"/>
  <c r="BR56" i="12"/>
  <c r="AW56" i="12"/>
  <c r="C55" i="12"/>
  <c r="D55" i="12"/>
  <c r="F55" i="12"/>
  <c r="G55" i="12"/>
  <c r="H55" i="12"/>
  <c r="J55" i="12"/>
  <c r="K55" i="12"/>
  <c r="L55" i="12"/>
  <c r="N55" i="12"/>
  <c r="O55" i="12"/>
  <c r="P55" i="12"/>
  <c r="R55" i="12"/>
  <c r="S55" i="12"/>
  <c r="T55" i="12"/>
  <c r="V55" i="12"/>
  <c r="W55" i="12"/>
  <c r="X55" i="12"/>
  <c r="Z55" i="12"/>
  <c r="AA55" i="12"/>
  <c r="AB55" i="12"/>
  <c r="AC55" i="12"/>
  <c r="AD55" i="12"/>
  <c r="AE55" i="12"/>
  <c r="AF55" i="12"/>
  <c r="AH55" i="12"/>
  <c r="AI55" i="12"/>
  <c r="AJ55" i="12"/>
  <c r="AL55" i="12"/>
  <c r="AM55" i="12"/>
  <c r="AN55" i="12"/>
  <c r="AP55" i="12"/>
  <c r="AQ55" i="12"/>
  <c r="AR55" i="12"/>
  <c r="AS55" i="12"/>
  <c r="AT55" i="12"/>
  <c r="AU55" i="12"/>
  <c r="AV55" i="12"/>
  <c r="AX55" i="12"/>
  <c r="AY55" i="12"/>
  <c r="AZ55" i="12"/>
  <c r="BB55" i="12"/>
  <c r="BC55" i="12"/>
  <c r="BD55" i="12"/>
  <c r="BF55" i="12"/>
  <c r="BG55" i="12"/>
  <c r="BH55" i="12"/>
  <c r="BI55" i="12"/>
  <c r="BJ55" i="12"/>
  <c r="BK55" i="12"/>
  <c r="BL55" i="12"/>
  <c r="BM55" i="12"/>
  <c r="BN55" i="12"/>
  <c r="BW55" i="12"/>
  <c r="BX55" i="12"/>
  <c r="BZ55" i="12"/>
  <c r="CA55" i="12"/>
  <c r="CB55" i="12"/>
  <c r="CD55" i="12"/>
  <c r="CI55" i="12"/>
  <c r="CJ55" i="12"/>
  <c r="CL55" i="12"/>
  <c r="CM55" i="12"/>
  <c r="CN55" i="12"/>
  <c r="CO55" i="12"/>
  <c r="CP55" i="12"/>
  <c r="CQ55" i="12"/>
  <c r="CR55" i="12"/>
  <c r="CS55" i="12"/>
  <c r="CT55" i="12"/>
  <c r="CX55" i="12"/>
  <c r="CW55" i="12"/>
  <c r="CV55" i="12"/>
  <c r="CK55" i="12"/>
  <c r="CE55" i="12"/>
  <c r="CF55" i="12"/>
  <c r="CG55" i="12"/>
  <c r="CH55" i="12"/>
  <c r="CC55" i="12"/>
  <c r="BY55" i="12"/>
  <c r="BS55" i="12"/>
  <c r="BT55" i="12"/>
  <c r="BV55" i="12"/>
  <c r="BU55" i="12"/>
  <c r="BO55" i="12"/>
  <c r="BP55" i="12"/>
  <c r="BR55" i="12"/>
  <c r="BQ55" i="12"/>
  <c r="BE55" i="12"/>
  <c r="BA55" i="12"/>
  <c r="AW55" i="12"/>
  <c r="AO55" i="12"/>
  <c r="AK55" i="12"/>
  <c r="AG55" i="12"/>
  <c r="Y55" i="12"/>
  <c r="U55" i="12"/>
  <c r="Q55" i="12"/>
  <c r="M55" i="12"/>
  <c r="I55" i="12"/>
  <c r="E55" i="12"/>
  <c r="C54" i="12"/>
  <c r="D54" i="12"/>
  <c r="F54" i="12"/>
  <c r="G54" i="12"/>
  <c r="H54" i="12"/>
  <c r="J54" i="12"/>
  <c r="K54" i="12"/>
  <c r="L54" i="12"/>
  <c r="N54" i="12"/>
  <c r="O54" i="12"/>
  <c r="P54" i="12"/>
  <c r="R54" i="12"/>
  <c r="S54" i="12"/>
  <c r="T54" i="12"/>
  <c r="V54" i="12"/>
  <c r="W54" i="12"/>
  <c r="X54" i="12"/>
  <c r="Z54" i="12"/>
  <c r="AA54" i="12"/>
  <c r="AB54" i="12"/>
  <c r="AD54" i="12"/>
  <c r="AE54" i="12"/>
  <c r="AF54" i="12"/>
  <c r="AH54" i="12"/>
  <c r="AI54" i="12"/>
  <c r="AJ54" i="12"/>
  <c r="AL54" i="12"/>
  <c r="AM54" i="12"/>
  <c r="AN54" i="12"/>
  <c r="AP54" i="12"/>
  <c r="AQ54" i="12"/>
  <c r="AR54" i="12"/>
  <c r="AT54" i="12"/>
  <c r="AU54" i="12"/>
  <c r="AV54" i="12"/>
  <c r="AX54" i="12"/>
  <c r="AY54" i="12"/>
  <c r="AZ54" i="12"/>
  <c r="BB54" i="12"/>
  <c r="BC54" i="12"/>
  <c r="BD54" i="12"/>
  <c r="BF54" i="12"/>
  <c r="BG54" i="12"/>
  <c r="BH54" i="12"/>
  <c r="BJ54" i="12"/>
  <c r="BK54" i="12"/>
  <c r="BL54" i="12"/>
  <c r="BN54" i="12"/>
  <c r="BW54" i="12"/>
  <c r="BZ54" i="12"/>
  <c r="CA54" i="12"/>
  <c r="CB54" i="12"/>
  <c r="CD54" i="12"/>
  <c r="CI54" i="12"/>
  <c r="CJ54" i="12"/>
  <c r="CL54" i="12"/>
  <c r="CM54" i="12"/>
  <c r="CN54" i="12"/>
  <c r="CP54" i="12"/>
  <c r="CQ54" i="12"/>
  <c r="CR54" i="12"/>
  <c r="CT54" i="12"/>
  <c r="CX54" i="12"/>
  <c r="CW54" i="12"/>
  <c r="CV54" i="12"/>
  <c r="CS54" i="12"/>
  <c r="CO54" i="12"/>
  <c r="CK54" i="12"/>
  <c r="CE54" i="12"/>
  <c r="CF54" i="12"/>
  <c r="CH54" i="12"/>
  <c r="CG54" i="12"/>
  <c r="CC54" i="12"/>
  <c r="BY54" i="12"/>
  <c r="BS54" i="12"/>
  <c r="BT54" i="12"/>
  <c r="BV54" i="12"/>
  <c r="BU54" i="12"/>
  <c r="BO54" i="12"/>
  <c r="BP54" i="12"/>
  <c r="BR54" i="12"/>
  <c r="BQ54" i="12"/>
  <c r="BM54" i="12"/>
  <c r="BI54" i="12"/>
  <c r="BE54" i="12"/>
  <c r="BA54" i="12"/>
  <c r="AW54" i="12"/>
  <c r="AS54" i="12"/>
  <c r="AO54" i="12"/>
  <c r="AK54" i="12"/>
  <c r="AG54" i="12"/>
  <c r="AC54" i="12"/>
  <c r="Y54" i="12"/>
  <c r="U54" i="12"/>
  <c r="Q54" i="12"/>
  <c r="M54" i="12"/>
  <c r="I54" i="12"/>
  <c r="E54" i="12"/>
  <c r="C53" i="12"/>
  <c r="D53" i="12"/>
  <c r="F53" i="12"/>
  <c r="G53" i="12"/>
  <c r="H53" i="12"/>
  <c r="J53" i="12"/>
  <c r="K53" i="12"/>
  <c r="L53" i="12"/>
  <c r="N53" i="12"/>
  <c r="O53" i="12"/>
  <c r="P53" i="12"/>
  <c r="R53" i="12"/>
  <c r="S53" i="12"/>
  <c r="T53" i="12"/>
  <c r="V53" i="12"/>
  <c r="W53" i="12"/>
  <c r="X53" i="12"/>
  <c r="Z53" i="12"/>
  <c r="AA53" i="12"/>
  <c r="AB53" i="12"/>
  <c r="AD53" i="12"/>
  <c r="AE53" i="12"/>
  <c r="AF53" i="12"/>
  <c r="AH53" i="12"/>
  <c r="AI53" i="12"/>
  <c r="AL53" i="12"/>
  <c r="AM53" i="12"/>
  <c r="AN53" i="12"/>
  <c r="AP53" i="12"/>
  <c r="AQ53" i="12"/>
  <c r="AR53" i="12"/>
  <c r="AT53" i="12"/>
  <c r="AU53" i="12"/>
  <c r="AX53" i="12"/>
  <c r="BC53" i="12"/>
  <c r="BD53" i="12"/>
  <c r="BF53" i="12"/>
  <c r="BG53" i="12"/>
  <c r="BH53" i="12"/>
  <c r="BJ53" i="12"/>
  <c r="BK53" i="12"/>
  <c r="BL53" i="12"/>
  <c r="BN53" i="12"/>
  <c r="BW53" i="12"/>
  <c r="BX53" i="12"/>
  <c r="BZ53" i="12"/>
  <c r="CA53" i="12"/>
  <c r="CB53" i="12"/>
  <c r="CD53" i="12"/>
  <c r="CI53" i="12"/>
  <c r="CJ53" i="12"/>
  <c r="CL53" i="12"/>
  <c r="CM53" i="12"/>
  <c r="CN53" i="12"/>
  <c r="CP53" i="12"/>
  <c r="CQ53" i="12"/>
  <c r="CR53" i="12"/>
  <c r="CT53" i="12"/>
  <c r="CX53" i="12"/>
  <c r="CW53" i="12"/>
  <c r="CV53" i="12"/>
  <c r="CS53" i="12"/>
  <c r="CO53" i="12"/>
  <c r="CK53" i="12"/>
  <c r="CE53" i="12"/>
  <c r="CF53" i="12"/>
  <c r="CH53" i="12"/>
  <c r="CG53" i="12"/>
  <c r="CC53" i="12"/>
  <c r="BY53" i="12"/>
  <c r="BS53" i="12"/>
  <c r="BT53" i="12"/>
  <c r="BV53" i="12"/>
  <c r="BU53" i="12"/>
  <c r="BO53" i="12"/>
  <c r="BP53" i="12"/>
  <c r="BR53" i="12"/>
  <c r="BQ53" i="12"/>
  <c r="BM53" i="12"/>
  <c r="BI53" i="12"/>
  <c r="BE53" i="12"/>
  <c r="AZ53" i="12"/>
  <c r="AY53" i="12"/>
  <c r="AW53" i="12"/>
  <c r="AS53" i="12"/>
  <c r="AO53" i="12"/>
  <c r="AK53" i="12"/>
  <c r="AG53" i="12"/>
  <c r="AC53" i="12"/>
  <c r="Y53" i="12"/>
  <c r="U53" i="12"/>
  <c r="Q53" i="12"/>
  <c r="M53" i="12"/>
  <c r="I53" i="12"/>
  <c r="E53" i="12"/>
  <c r="C52" i="12"/>
  <c r="D52" i="12"/>
  <c r="F52" i="12"/>
  <c r="G52" i="12"/>
  <c r="H52" i="12"/>
  <c r="J52" i="12"/>
  <c r="K52" i="12"/>
  <c r="L52" i="12"/>
  <c r="N52" i="12"/>
  <c r="O52" i="12"/>
  <c r="P52" i="12"/>
  <c r="R52" i="12"/>
  <c r="S52" i="12"/>
  <c r="T52" i="12"/>
  <c r="V52" i="12"/>
  <c r="W52" i="12"/>
  <c r="X52" i="12"/>
  <c r="Z52" i="12"/>
  <c r="AA52" i="12"/>
  <c r="AB52" i="12"/>
  <c r="AD52" i="12"/>
  <c r="AE52" i="12"/>
  <c r="AF52" i="12"/>
  <c r="AH52" i="12"/>
  <c r="AI52" i="12"/>
  <c r="AJ52" i="12"/>
  <c r="AL52" i="12"/>
  <c r="AM52" i="12"/>
  <c r="AN52" i="12"/>
  <c r="AP52" i="12"/>
  <c r="AQ52" i="12"/>
  <c r="AR52" i="12"/>
  <c r="AT52" i="12"/>
  <c r="AU52" i="12"/>
  <c r="AV52" i="12"/>
  <c r="AX52" i="12"/>
  <c r="AY52" i="12"/>
  <c r="AZ52" i="12"/>
  <c r="BB52" i="12"/>
  <c r="BC52" i="12"/>
  <c r="BD52" i="12"/>
  <c r="BF52" i="12"/>
  <c r="BG52" i="12"/>
  <c r="BH52" i="12"/>
  <c r="BJ52" i="12"/>
  <c r="BK52" i="12"/>
  <c r="BL52" i="12"/>
  <c r="BN52" i="12"/>
  <c r="BW52" i="12"/>
  <c r="BX52" i="12"/>
  <c r="BZ52" i="12"/>
  <c r="CA52" i="12"/>
  <c r="CB52" i="12"/>
  <c r="CD52" i="12"/>
  <c r="CI52" i="12"/>
  <c r="CJ52" i="12"/>
  <c r="CL52" i="12"/>
  <c r="CM52" i="12"/>
  <c r="CN52" i="12"/>
  <c r="CP52" i="12"/>
  <c r="CQ52" i="12"/>
  <c r="CR52" i="12"/>
  <c r="CT52" i="12"/>
  <c r="CX52" i="12"/>
  <c r="CW52" i="12"/>
  <c r="CV52" i="12"/>
  <c r="CS52" i="12"/>
  <c r="CO52" i="12"/>
  <c r="CK52" i="12"/>
  <c r="CE52" i="12"/>
  <c r="CF52" i="12"/>
  <c r="CH52" i="12"/>
  <c r="CG52" i="12"/>
  <c r="CC52" i="12"/>
  <c r="BY52" i="12"/>
  <c r="BS52" i="12"/>
  <c r="BT52" i="12"/>
  <c r="BV52" i="12"/>
  <c r="BU52" i="12"/>
  <c r="BO52" i="12"/>
  <c r="BP52" i="12"/>
  <c r="BR52" i="12"/>
  <c r="BQ52" i="12"/>
  <c r="BM52" i="12"/>
  <c r="BI52" i="12"/>
  <c r="BE52" i="12"/>
  <c r="BA52" i="12"/>
  <c r="AW52" i="12"/>
  <c r="AS52" i="12"/>
  <c r="AO52" i="12"/>
  <c r="AK52" i="12"/>
  <c r="AG52" i="12"/>
  <c r="AC52" i="12"/>
  <c r="Y52" i="12"/>
  <c r="U52" i="12"/>
  <c r="Q52" i="12"/>
  <c r="M52" i="12"/>
  <c r="I52" i="12"/>
  <c r="E52" i="12"/>
  <c r="C51" i="12"/>
  <c r="D51" i="12"/>
  <c r="E51" i="12"/>
  <c r="F51" i="12"/>
  <c r="G51" i="12"/>
  <c r="H51" i="12"/>
  <c r="I51" i="12"/>
  <c r="J51" i="12"/>
  <c r="K51" i="12"/>
  <c r="L51" i="12"/>
  <c r="M51" i="12"/>
  <c r="N51" i="12"/>
  <c r="O51" i="12"/>
  <c r="P51" i="12"/>
  <c r="Q51" i="12"/>
  <c r="R51" i="12"/>
  <c r="S51" i="12"/>
  <c r="T51" i="12"/>
  <c r="V51" i="12"/>
  <c r="W51" i="12"/>
  <c r="X51" i="12"/>
  <c r="Y51" i="12"/>
  <c r="Z51" i="12"/>
  <c r="AA51" i="12"/>
  <c r="AB51" i="12"/>
  <c r="AC51" i="12"/>
  <c r="AD51" i="12"/>
  <c r="AE51" i="12"/>
  <c r="AF51" i="12"/>
  <c r="AG51" i="12"/>
  <c r="AH51" i="12"/>
  <c r="AI51" i="12"/>
  <c r="AJ51" i="12"/>
  <c r="AK51" i="12"/>
  <c r="AL51" i="12"/>
  <c r="AM51" i="12"/>
  <c r="AN51" i="12"/>
  <c r="AP51" i="12"/>
  <c r="AQ51" i="12"/>
  <c r="AR51" i="12"/>
  <c r="AS51" i="12"/>
  <c r="AT51" i="12"/>
  <c r="AU51" i="12"/>
  <c r="AV51" i="12"/>
  <c r="AX51" i="12"/>
  <c r="AY51" i="12"/>
  <c r="AZ51" i="12"/>
  <c r="BB51" i="12"/>
  <c r="BC51" i="12"/>
  <c r="BD51" i="12"/>
  <c r="BE51" i="12"/>
  <c r="BF51" i="12"/>
  <c r="BG51" i="12"/>
  <c r="BH51" i="12"/>
  <c r="BI51" i="12"/>
  <c r="BJ51" i="12"/>
  <c r="BK51" i="12"/>
  <c r="BL51" i="12"/>
  <c r="BM51" i="12"/>
  <c r="BN51" i="12"/>
  <c r="BW51" i="12"/>
  <c r="BX51" i="12"/>
  <c r="BY51" i="12"/>
  <c r="BZ51" i="12"/>
  <c r="CA51" i="12"/>
  <c r="CB51" i="12"/>
  <c r="CD51" i="12"/>
  <c r="CI51" i="12"/>
  <c r="CJ51" i="12"/>
  <c r="CL51" i="12"/>
  <c r="CM51" i="12"/>
  <c r="CN51" i="12"/>
  <c r="CO51" i="12"/>
  <c r="CP51" i="12"/>
  <c r="CQ51" i="12"/>
  <c r="CR51" i="12"/>
  <c r="CS51" i="12"/>
  <c r="CT51" i="12"/>
  <c r="CX51" i="12"/>
  <c r="CW51" i="12"/>
  <c r="CV51" i="12"/>
  <c r="CK51" i="12"/>
  <c r="CE51" i="12"/>
  <c r="CF51" i="12"/>
  <c r="CG51" i="12"/>
  <c r="CH51" i="12"/>
  <c r="CC51" i="12"/>
  <c r="BS51" i="12"/>
  <c r="BT51" i="12"/>
  <c r="BU51" i="12"/>
  <c r="BV51" i="12"/>
  <c r="BO51" i="12"/>
  <c r="BP51" i="12"/>
  <c r="BQ51" i="12"/>
  <c r="BR51" i="12"/>
  <c r="BA51" i="12"/>
  <c r="AW51" i="12"/>
  <c r="AO51" i="12"/>
  <c r="U51" i="12"/>
  <c r="C50" i="12"/>
  <c r="D50" i="12"/>
  <c r="E50" i="12"/>
  <c r="F50" i="12"/>
  <c r="G50" i="12"/>
  <c r="H50" i="12"/>
  <c r="I50" i="12"/>
  <c r="J50" i="12"/>
  <c r="K50" i="12"/>
  <c r="L50" i="12"/>
  <c r="M50" i="12"/>
  <c r="N50" i="12"/>
  <c r="O50" i="12"/>
  <c r="P50" i="12"/>
  <c r="Q50" i="12"/>
  <c r="R50" i="12"/>
  <c r="S50" i="12"/>
  <c r="T50" i="12"/>
  <c r="V50" i="12"/>
  <c r="W50" i="12"/>
  <c r="X50" i="12"/>
  <c r="Y50" i="12"/>
  <c r="Z50" i="12"/>
  <c r="AA50" i="12"/>
  <c r="AB50" i="12"/>
  <c r="AC50" i="12"/>
  <c r="AD50" i="12"/>
  <c r="AE50" i="12"/>
  <c r="AF50" i="12"/>
  <c r="AG50" i="12"/>
  <c r="AH50" i="12"/>
  <c r="AI50" i="12"/>
  <c r="AJ50" i="12"/>
  <c r="AL50" i="12"/>
  <c r="AM50" i="12"/>
  <c r="AN50" i="12"/>
  <c r="AO50" i="12"/>
  <c r="AP50" i="12"/>
  <c r="AQ50" i="12"/>
  <c r="AR50" i="12"/>
  <c r="AS50" i="12"/>
  <c r="AT50" i="12"/>
  <c r="AU50" i="12"/>
  <c r="AV50" i="12"/>
  <c r="AX50" i="12"/>
  <c r="AY50" i="12"/>
  <c r="AZ50" i="12"/>
  <c r="BB50" i="12"/>
  <c r="BC50" i="12"/>
  <c r="BD50" i="12"/>
  <c r="BE50" i="12"/>
  <c r="BF50" i="12"/>
  <c r="BG50" i="12"/>
  <c r="BH50" i="12"/>
  <c r="BI50" i="12"/>
  <c r="BJ50" i="12"/>
  <c r="BK50" i="12"/>
  <c r="BL50" i="12"/>
  <c r="BM50" i="12"/>
  <c r="BN50" i="12"/>
  <c r="BW50" i="12"/>
  <c r="BX50" i="12"/>
  <c r="BY50" i="12"/>
  <c r="BZ50" i="12"/>
  <c r="CA50" i="12"/>
  <c r="CB50" i="12"/>
  <c r="CC50" i="12"/>
  <c r="CD50" i="12"/>
  <c r="CI50" i="12"/>
  <c r="CJ50" i="12"/>
  <c r="CK50" i="12"/>
  <c r="CL50" i="12"/>
  <c r="CM50" i="12"/>
  <c r="CN50" i="12"/>
  <c r="CO50" i="12"/>
  <c r="CP50" i="12"/>
  <c r="CQ50" i="12"/>
  <c r="CR50" i="12"/>
  <c r="CS50" i="12"/>
  <c r="CT50" i="12"/>
  <c r="CX50" i="12"/>
  <c r="CW50" i="12"/>
  <c r="CV50" i="12"/>
  <c r="CE50" i="12"/>
  <c r="CF50" i="12"/>
  <c r="CG50" i="12"/>
  <c r="CH50" i="12"/>
  <c r="BS50" i="12"/>
  <c r="BT50" i="12"/>
  <c r="BU50" i="12"/>
  <c r="BV50" i="12"/>
  <c r="BO50" i="12"/>
  <c r="BP50" i="12"/>
  <c r="BQ50" i="12"/>
  <c r="BR50" i="12"/>
  <c r="BA50" i="12"/>
  <c r="AW50" i="12"/>
  <c r="AK50" i="12"/>
  <c r="U50" i="12"/>
  <c r="C49" i="12"/>
  <c r="D49" i="12"/>
  <c r="F49" i="12"/>
  <c r="G49" i="12"/>
  <c r="H49" i="12"/>
  <c r="J49" i="12"/>
  <c r="K49" i="12"/>
  <c r="L49" i="12"/>
  <c r="N49" i="12"/>
  <c r="O49" i="12"/>
  <c r="P49" i="12"/>
  <c r="R49" i="12"/>
  <c r="S49" i="12"/>
  <c r="T49" i="12"/>
  <c r="V49" i="12"/>
  <c r="W49" i="12"/>
  <c r="X49" i="12"/>
  <c r="Z49" i="12"/>
  <c r="AA49" i="12"/>
  <c r="AB49" i="12"/>
  <c r="AD49" i="12"/>
  <c r="AE49" i="12"/>
  <c r="AF49" i="12"/>
  <c r="AH49" i="12"/>
  <c r="AI49" i="12"/>
  <c r="AJ49" i="12"/>
  <c r="AL49" i="12"/>
  <c r="AM49" i="12"/>
  <c r="AN49" i="12"/>
  <c r="AP49" i="12"/>
  <c r="AQ49" i="12"/>
  <c r="AR49" i="12"/>
  <c r="AT49" i="12"/>
  <c r="AU49" i="12"/>
  <c r="AV49" i="12"/>
  <c r="AX49" i="12"/>
  <c r="AY49" i="12"/>
  <c r="AZ49" i="12"/>
  <c r="BB49" i="12"/>
  <c r="BC49" i="12"/>
  <c r="BD49" i="12"/>
  <c r="BF49" i="12"/>
  <c r="BG49" i="12"/>
  <c r="BH49" i="12"/>
  <c r="BJ49" i="12"/>
  <c r="BK49" i="12"/>
  <c r="BL49" i="12"/>
  <c r="BN49" i="12"/>
  <c r="BW49" i="12"/>
  <c r="BX49" i="12"/>
  <c r="BZ49" i="12"/>
  <c r="CA49" i="12"/>
  <c r="CB49" i="12"/>
  <c r="CD49" i="12"/>
  <c r="CI49" i="12"/>
  <c r="CJ49" i="12"/>
  <c r="CL49" i="12"/>
  <c r="CM49" i="12"/>
  <c r="CN49" i="12"/>
  <c r="CP49" i="12"/>
  <c r="CQ49" i="12"/>
  <c r="CR49" i="12"/>
  <c r="CT49" i="12"/>
  <c r="CX49" i="12"/>
  <c r="CW49" i="12"/>
  <c r="CV49" i="12"/>
  <c r="CS49" i="12"/>
  <c r="CO49" i="12"/>
  <c r="CK49" i="12"/>
  <c r="CE49" i="12"/>
  <c r="CF49" i="12"/>
  <c r="CH49" i="12"/>
  <c r="CG49" i="12"/>
  <c r="CC49" i="12"/>
  <c r="BY49" i="12"/>
  <c r="BS49" i="12"/>
  <c r="BT49" i="12"/>
  <c r="BV49" i="12"/>
  <c r="BU49" i="12"/>
  <c r="BO49" i="12"/>
  <c r="BP49" i="12"/>
  <c r="BR49" i="12"/>
  <c r="BQ49" i="12"/>
  <c r="BM49" i="12"/>
  <c r="BI49" i="12"/>
  <c r="BE49" i="12"/>
  <c r="BA49" i="12"/>
  <c r="AW49" i="12"/>
  <c r="AS49" i="12"/>
  <c r="AO49" i="12"/>
  <c r="AK49" i="12"/>
  <c r="AG49" i="12"/>
  <c r="AC49" i="12"/>
  <c r="Y49" i="12"/>
  <c r="U49" i="12"/>
  <c r="Q49" i="12"/>
  <c r="M49" i="12"/>
  <c r="I49" i="12"/>
  <c r="E49" i="12"/>
  <c r="C48" i="12"/>
  <c r="D48" i="12"/>
  <c r="E48" i="12"/>
  <c r="F48" i="12"/>
  <c r="G48" i="12"/>
  <c r="H48" i="12"/>
  <c r="I48" i="12"/>
  <c r="J48" i="12"/>
  <c r="K48" i="12"/>
  <c r="L48" i="12"/>
  <c r="M48" i="12"/>
  <c r="N48" i="12"/>
  <c r="O48" i="12"/>
  <c r="P48" i="12"/>
  <c r="Q48" i="12"/>
  <c r="R48" i="12"/>
  <c r="S48" i="12"/>
  <c r="T48" i="12"/>
  <c r="V48" i="12"/>
  <c r="W48" i="12"/>
  <c r="X48" i="12"/>
  <c r="Y48" i="12"/>
  <c r="Z48" i="12"/>
  <c r="AA48" i="12"/>
  <c r="AB48" i="12"/>
  <c r="AC48" i="12"/>
  <c r="AD48" i="12"/>
  <c r="AE48" i="12"/>
  <c r="AF48" i="12"/>
  <c r="AG48" i="12"/>
  <c r="AH48" i="12"/>
  <c r="AI48" i="12"/>
  <c r="AJ48" i="12"/>
  <c r="AK48" i="12"/>
  <c r="AL48" i="12"/>
  <c r="AM48" i="12"/>
  <c r="AN48" i="12"/>
  <c r="AP48" i="12"/>
  <c r="AQ48" i="12"/>
  <c r="AR48" i="12"/>
  <c r="AS48" i="12"/>
  <c r="AT48" i="12"/>
  <c r="AU48" i="12"/>
  <c r="AV48" i="12"/>
  <c r="AX48" i="12"/>
  <c r="AY48" i="12"/>
  <c r="AZ48" i="12"/>
  <c r="BB48" i="12"/>
  <c r="BC48" i="12"/>
  <c r="BD48" i="12"/>
  <c r="BE48" i="12"/>
  <c r="BF48" i="12"/>
  <c r="BG48" i="12"/>
  <c r="BH48" i="12"/>
  <c r="BI48" i="12"/>
  <c r="BJ48" i="12"/>
  <c r="BK48" i="12"/>
  <c r="BL48" i="12"/>
  <c r="BM48" i="12"/>
  <c r="BN48" i="12"/>
  <c r="BW48" i="12"/>
  <c r="BX48" i="12"/>
  <c r="BY48" i="12"/>
  <c r="BZ48" i="12"/>
  <c r="CA48" i="12"/>
  <c r="CB48" i="12"/>
  <c r="CC48" i="12"/>
  <c r="CD48" i="12"/>
  <c r="CI48" i="12"/>
  <c r="CJ48" i="12"/>
  <c r="CK48" i="12"/>
  <c r="CL48" i="12"/>
  <c r="CM48" i="12"/>
  <c r="CN48" i="12"/>
  <c r="CO48" i="12"/>
  <c r="CP48" i="12"/>
  <c r="CQ48" i="12"/>
  <c r="CR48" i="12"/>
  <c r="CS48" i="12"/>
  <c r="CT48" i="12"/>
  <c r="CX48" i="12"/>
  <c r="CW48" i="12"/>
  <c r="CV48" i="12"/>
  <c r="CE48" i="12"/>
  <c r="CF48" i="12"/>
  <c r="CG48" i="12"/>
  <c r="CH48" i="12"/>
  <c r="BS48" i="12"/>
  <c r="BT48" i="12"/>
  <c r="BU48" i="12"/>
  <c r="BV48" i="12"/>
  <c r="BO48" i="12"/>
  <c r="BP48" i="12"/>
  <c r="BQ48" i="12"/>
  <c r="BR48" i="12"/>
  <c r="BA48" i="12"/>
  <c r="AW48" i="12"/>
  <c r="AO48" i="12"/>
  <c r="U48" i="12"/>
  <c r="C47" i="12"/>
  <c r="D47" i="12"/>
  <c r="F47" i="12"/>
  <c r="G47" i="12"/>
  <c r="H47" i="12"/>
  <c r="J47" i="12"/>
  <c r="K47" i="12"/>
  <c r="L47" i="12"/>
  <c r="N47" i="12"/>
  <c r="O47" i="12"/>
  <c r="P47" i="12"/>
  <c r="R47" i="12"/>
  <c r="S47" i="12"/>
  <c r="T47" i="12"/>
  <c r="V47" i="12"/>
  <c r="W47" i="12"/>
  <c r="X47" i="12"/>
  <c r="Z47" i="12"/>
  <c r="AA47" i="12"/>
  <c r="AB47" i="12"/>
  <c r="AD47" i="12"/>
  <c r="AE47" i="12"/>
  <c r="AF47" i="12"/>
  <c r="AH47" i="12"/>
  <c r="AI47" i="12"/>
  <c r="AL47" i="12"/>
  <c r="AM47" i="12"/>
  <c r="AN47" i="12"/>
  <c r="AP47" i="12"/>
  <c r="AQ47" i="12"/>
  <c r="AR47" i="12"/>
  <c r="AT47" i="12"/>
  <c r="AU47" i="12"/>
  <c r="AV47" i="12"/>
  <c r="AX47" i="12"/>
  <c r="AY47" i="12"/>
  <c r="AZ47" i="12"/>
  <c r="BB47" i="12"/>
  <c r="BC47" i="12"/>
  <c r="BD47" i="12"/>
  <c r="BF47" i="12"/>
  <c r="BG47" i="12"/>
  <c r="BH47" i="12"/>
  <c r="BJ47" i="12"/>
  <c r="BK47" i="12"/>
  <c r="BL47" i="12"/>
  <c r="BN47" i="12"/>
  <c r="BW47" i="12"/>
  <c r="BX47" i="12"/>
  <c r="BZ47" i="12"/>
  <c r="CA47" i="12"/>
  <c r="CB47" i="12"/>
  <c r="CD47" i="12"/>
  <c r="CI47" i="12"/>
  <c r="CJ47" i="12"/>
  <c r="CL47" i="12"/>
  <c r="CM47" i="12"/>
  <c r="CN47" i="12"/>
  <c r="CP47" i="12"/>
  <c r="CQ47" i="12"/>
  <c r="CR47" i="12"/>
  <c r="CT47" i="12"/>
  <c r="CX47" i="12"/>
  <c r="CW47" i="12"/>
  <c r="CV47" i="12"/>
  <c r="CS47" i="12"/>
  <c r="CO47" i="12"/>
  <c r="CK47" i="12"/>
  <c r="CE47" i="12"/>
  <c r="CF47" i="12"/>
  <c r="CH47" i="12"/>
  <c r="CG47" i="12"/>
  <c r="CC47" i="12"/>
  <c r="BY47" i="12"/>
  <c r="BS47" i="12"/>
  <c r="BT47" i="12"/>
  <c r="BV47" i="12"/>
  <c r="BU47" i="12"/>
  <c r="BO47" i="12"/>
  <c r="BP47" i="12"/>
  <c r="BR47" i="12"/>
  <c r="BQ47" i="12"/>
  <c r="BM47" i="12"/>
  <c r="BI47" i="12"/>
  <c r="BE47" i="12"/>
  <c r="BA47" i="12"/>
  <c r="AW47" i="12"/>
  <c r="AS47" i="12"/>
  <c r="AO47" i="12"/>
  <c r="AK47" i="12"/>
  <c r="AG47" i="12"/>
  <c r="AC47" i="12"/>
  <c r="Y47" i="12"/>
  <c r="U47" i="12"/>
  <c r="Q47" i="12"/>
  <c r="M47" i="12"/>
  <c r="I47" i="12"/>
  <c r="E47" i="12"/>
  <c r="C46" i="12"/>
  <c r="D46" i="12"/>
  <c r="F46" i="12"/>
  <c r="G46" i="12"/>
  <c r="H46" i="12"/>
  <c r="J46" i="12"/>
  <c r="K46" i="12"/>
  <c r="L46" i="12"/>
  <c r="N46" i="12"/>
  <c r="O46" i="12"/>
  <c r="P46" i="12"/>
  <c r="R46" i="12"/>
  <c r="S46" i="12"/>
  <c r="T46" i="12"/>
  <c r="V46" i="12"/>
  <c r="W46" i="12"/>
  <c r="X46" i="12"/>
  <c r="Z46" i="12"/>
  <c r="AA46" i="12"/>
  <c r="AB46" i="12"/>
  <c r="AC46" i="12"/>
  <c r="AD46" i="12"/>
  <c r="AE46" i="12"/>
  <c r="AF46" i="12"/>
  <c r="AG46" i="12"/>
  <c r="AH46" i="12"/>
  <c r="AI46" i="12"/>
  <c r="AJ46" i="12"/>
  <c r="AK46" i="12"/>
  <c r="AL46" i="12"/>
  <c r="AM46" i="12"/>
  <c r="AN46" i="12"/>
  <c r="AP46" i="12"/>
  <c r="AQ46" i="12"/>
  <c r="AR46" i="12"/>
  <c r="AS46" i="12"/>
  <c r="AT46" i="12"/>
  <c r="AU46" i="12"/>
  <c r="AV46" i="12"/>
  <c r="AX46" i="12"/>
  <c r="AY46" i="12"/>
  <c r="AZ46" i="12"/>
  <c r="BB46" i="12"/>
  <c r="BC46" i="12"/>
  <c r="BD46" i="12"/>
  <c r="BE46" i="12"/>
  <c r="BF46" i="12"/>
  <c r="BG46" i="12"/>
  <c r="BH46" i="12"/>
  <c r="BI46" i="12"/>
  <c r="BJ46" i="12"/>
  <c r="BK46" i="12"/>
  <c r="BL46" i="12"/>
  <c r="BM46" i="12"/>
  <c r="BN46" i="12"/>
  <c r="BW46" i="12"/>
  <c r="BX46" i="12"/>
  <c r="BY46" i="12"/>
  <c r="BZ46" i="12"/>
  <c r="CA46" i="12"/>
  <c r="CB46" i="12"/>
  <c r="CD46" i="12"/>
  <c r="CI46" i="12"/>
  <c r="CJ46" i="12"/>
  <c r="CL46" i="12"/>
  <c r="CM46" i="12"/>
  <c r="CN46" i="12"/>
  <c r="CO46" i="12"/>
  <c r="CP46" i="12"/>
  <c r="CQ46" i="12"/>
  <c r="CR46" i="12"/>
  <c r="CT46" i="12"/>
  <c r="CX46" i="12"/>
  <c r="CW46" i="12"/>
  <c r="CV46" i="12"/>
  <c r="CS46" i="12"/>
  <c r="CK46" i="12"/>
  <c r="CE46" i="12"/>
  <c r="CF46" i="12"/>
  <c r="CH46" i="12"/>
  <c r="CG46" i="12"/>
  <c r="CC46" i="12"/>
  <c r="BS46" i="12"/>
  <c r="BV46" i="12"/>
  <c r="BU46" i="12"/>
  <c r="BO46" i="12"/>
  <c r="BP46" i="12"/>
  <c r="BR46" i="12"/>
  <c r="BQ46" i="12"/>
  <c r="BA46" i="12"/>
  <c r="AW46" i="12"/>
  <c r="AO46" i="12"/>
  <c r="Y46" i="12"/>
  <c r="U46" i="12"/>
  <c r="Q46" i="12"/>
  <c r="M46" i="12"/>
  <c r="I46" i="12"/>
  <c r="E46" i="12"/>
  <c r="C45" i="12"/>
  <c r="D45" i="12"/>
  <c r="F45" i="12"/>
  <c r="G45" i="12"/>
  <c r="H45" i="12"/>
  <c r="J45" i="12"/>
  <c r="K45" i="12"/>
  <c r="L45" i="12"/>
  <c r="N45" i="12"/>
  <c r="O45" i="12"/>
  <c r="P45" i="12"/>
  <c r="R45" i="12"/>
  <c r="S45" i="12"/>
  <c r="T45" i="12"/>
  <c r="V45" i="12"/>
  <c r="W45" i="12"/>
  <c r="X45" i="12"/>
  <c r="Z45" i="12"/>
  <c r="AA45" i="12"/>
  <c r="AB45" i="12"/>
  <c r="AD45" i="12"/>
  <c r="AE45" i="12"/>
  <c r="AF45" i="12"/>
  <c r="AH45" i="12"/>
  <c r="AI45" i="12"/>
  <c r="AJ45" i="12"/>
  <c r="AL45" i="12"/>
  <c r="AM45" i="12"/>
  <c r="AN45" i="12"/>
  <c r="AP45" i="12"/>
  <c r="AQ45" i="12"/>
  <c r="AR45" i="12"/>
  <c r="AT45" i="12"/>
  <c r="AU45" i="12"/>
  <c r="AV45" i="12"/>
  <c r="AX45" i="12"/>
  <c r="AY45" i="12"/>
  <c r="AZ45" i="12"/>
  <c r="BB45" i="12"/>
  <c r="BC45" i="12"/>
  <c r="BD45" i="12"/>
  <c r="BF45" i="12"/>
  <c r="BG45" i="12"/>
  <c r="BH45" i="12"/>
  <c r="BJ45" i="12"/>
  <c r="BK45" i="12"/>
  <c r="BL45" i="12"/>
  <c r="BN45" i="12"/>
  <c r="BW45" i="12"/>
  <c r="BX45" i="12"/>
  <c r="BZ45" i="12"/>
  <c r="CA45" i="12"/>
  <c r="CB45" i="12"/>
  <c r="CD45" i="12"/>
  <c r="CI45" i="12"/>
  <c r="CJ45" i="12"/>
  <c r="CL45" i="12"/>
  <c r="CM45" i="12"/>
  <c r="CN45" i="12"/>
  <c r="CP45" i="12"/>
  <c r="CQ45" i="12"/>
  <c r="CR45" i="12"/>
  <c r="CT45" i="12"/>
  <c r="CX45" i="12"/>
  <c r="CW45" i="12"/>
  <c r="CV45" i="12"/>
  <c r="CS45" i="12"/>
  <c r="CO45" i="12"/>
  <c r="CK45" i="12"/>
  <c r="CE45" i="12"/>
  <c r="CF45" i="12"/>
  <c r="CH45" i="12"/>
  <c r="CG45" i="12"/>
  <c r="CC45" i="12"/>
  <c r="BY45" i="12"/>
  <c r="BS45" i="12"/>
  <c r="BT45" i="12"/>
  <c r="BV45" i="12"/>
  <c r="BU45" i="12"/>
  <c r="BO45" i="12"/>
  <c r="BP45" i="12"/>
  <c r="BR45" i="12"/>
  <c r="BQ45" i="12"/>
  <c r="BM45" i="12"/>
  <c r="BI45" i="12"/>
  <c r="BE45" i="12"/>
  <c r="BA45" i="12"/>
  <c r="AW45" i="12"/>
  <c r="AS45" i="12"/>
  <c r="AO45" i="12"/>
  <c r="AK45" i="12"/>
  <c r="AG45" i="12"/>
  <c r="AC45" i="12"/>
  <c r="Y45" i="12"/>
  <c r="U45" i="12"/>
  <c r="Q45" i="12"/>
  <c r="M45" i="12"/>
  <c r="I45" i="12"/>
  <c r="E45" i="12"/>
  <c r="C44" i="12"/>
  <c r="D44" i="12"/>
  <c r="F44" i="12"/>
  <c r="G44" i="12"/>
  <c r="H44" i="12"/>
  <c r="J44" i="12"/>
  <c r="K44" i="12"/>
  <c r="L44" i="12"/>
  <c r="N44" i="12"/>
  <c r="O44" i="12"/>
  <c r="P44" i="12"/>
  <c r="R44" i="12"/>
  <c r="S44" i="12"/>
  <c r="T44" i="12"/>
  <c r="V44" i="12"/>
  <c r="W44" i="12"/>
  <c r="X44" i="12"/>
  <c r="Z44" i="12"/>
  <c r="AA44" i="12"/>
  <c r="AB44" i="12"/>
  <c r="AD44" i="12"/>
  <c r="AE44" i="12"/>
  <c r="AF44" i="12"/>
  <c r="AH44" i="12"/>
  <c r="AI44" i="12"/>
  <c r="AJ44" i="12"/>
  <c r="AL44" i="12"/>
  <c r="AM44" i="12"/>
  <c r="AN44" i="12"/>
  <c r="AP44" i="12"/>
  <c r="AQ44" i="12"/>
  <c r="AR44" i="12"/>
  <c r="AT44" i="12"/>
  <c r="AU44" i="12"/>
  <c r="AV44" i="12"/>
  <c r="AX44" i="12"/>
  <c r="AY44" i="12"/>
  <c r="AZ44" i="12"/>
  <c r="BB44" i="12"/>
  <c r="BC44" i="12"/>
  <c r="BD44" i="12"/>
  <c r="BF44" i="12"/>
  <c r="BG44" i="12"/>
  <c r="BH44" i="12"/>
  <c r="BJ44" i="12"/>
  <c r="BK44" i="12"/>
  <c r="BL44" i="12"/>
  <c r="BN44" i="12"/>
  <c r="BW44" i="12"/>
  <c r="BX44" i="12"/>
  <c r="BZ44" i="12"/>
  <c r="CA44" i="12"/>
  <c r="CB44" i="12"/>
  <c r="CD44" i="12"/>
  <c r="CI44" i="12"/>
  <c r="CJ44" i="12"/>
  <c r="CL44" i="12"/>
  <c r="CM44" i="12"/>
  <c r="CN44" i="12"/>
  <c r="CP44" i="12"/>
  <c r="CQ44" i="12"/>
  <c r="CR44" i="12"/>
  <c r="CT44" i="12"/>
  <c r="CX44" i="12"/>
  <c r="CW44" i="12"/>
  <c r="CV44" i="12"/>
  <c r="CS44" i="12"/>
  <c r="CO44" i="12"/>
  <c r="CK44" i="12"/>
  <c r="CE44" i="12"/>
  <c r="CF44" i="12"/>
  <c r="CH44" i="12"/>
  <c r="CG44" i="12"/>
  <c r="CC44" i="12"/>
  <c r="BY44" i="12"/>
  <c r="BS44" i="12"/>
  <c r="BT44" i="12"/>
  <c r="BV44" i="12"/>
  <c r="BU44" i="12"/>
  <c r="BO44" i="12"/>
  <c r="BP44" i="12"/>
  <c r="BR44" i="12"/>
  <c r="BQ44" i="12"/>
  <c r="BM44" i="12"/>
  <c r="BI44" i="12"/>
  <c r="BE44" i="12"/>
  <c r="BA44" i="12"/>
  <c r="AW44" i="12"/>
  <c r="AS44" i="12"/>
  <c r="AO44" i="12"/>
  <c r="AK44" i="12"/>
  <c r="AG44" i="12"/>
  <c r="AC44" i="12"/>
  <c r="Y44" i="12"/>
  <c r="U44" i="12"/>
  <c r="Q44" i="12"/>
  <c r="M44" i="12"/>
  <c r="I44" i="12"/>
  <c r="E44" i="12"/>
  <c r="C43" i="12"/>
  <c r="D43" i="12"/>
  <c r="E43" i="12"/>
  <c r="F43" i="12"/>
  <c r="G43" i="12"/>
  <c r="H43" i="12"/>
  <c r="I43" i="12"/>
  <c r="J43" i="12"/>
  <c r="K43" i="12"/>
  <c r="L43" i="12"/>
  <c r="M43" i="12"/>
  <c r="N43" i="12"/>
  <c r="O43" i="12"/>
  <c r="P43" i="12"/>
  <c r="Q43" i="12"/>
  <c r="R43" i="12"/>
  <c r="S43" i="12"/>
  <c r="T43" i="12"/>
  <c r="V43" i="12"/>
  <c r="W43" i="12"/>
  <c r="X43" i="12"/>
  <c r="Y43" i="12"/>
  <c r="Z43" i="12"/>
  <c r="AA43" i="12"/>
  <c r="AB43" i="12"/>
  <c r="AC43" i="12"/>
  <c r="AD43" i="12"/>
  <c r="AE43" i="12"/>
  <c r="AF43" i="12"/>
  <c r="AH43" i="12"/>
  <c r="AI43" i="12"/>
  <c r="AJ43" i="12"/>
  <c r="AK43" i="12"/>
  <c r="AL43" i="12"/>
  <c r="AM43" i="12"/>
  <c r="AN43" i="12"/>
  <c r="AP43" i="12"/>
  <c r="AQ43" i="12"/>
  <c r="AR43" i="12"/>
  <c r="AS43" i="12"/>
  <c r="AT43" i="12"/>
  <c r="AU43" i="12"/>
  <c r="AV43" i="12"/>
  <c r="AX43" i="12"/>
  <c r="AY43" i="12"/>
  <c r="AZ43" i="12"/>
  <c r="BB43" i="12"/>
  <c r="BC43" i="12"/>
  <c r="BD43" i="12"/>
  <c r="BE43" i="12"/>
  <c r="BF43" i="12"/>
  <c r="BG43" i="12"/>
  <c r="BH43" i="12"/>
  <c r="BI43" i="12"/>
  <c r="BJ43" i="12"/>
  <c r="BK43" i="12"/>
  <c r="BL43" i="12"/>
  <c r="BM43" i="12"/>
  <c r="BN43" i="12"/>
  <c r="BW43" i="12"/>
  <c r="BX43" i="12"/>
  <c r="BY43" i="12"/>
  <c r="BZ43" i="12"/>
  <c r="CA43" i="12"/>
  <c r="CB43" i="12"/>
  <c r="CC43" i="12"/>
  <c r="CD43" i="12"/>
  <c r="CI43" i="12"/>
  <c r="CJ43" i="12"/>
  <c r="CL43" i="12"/>
  <c r="CM43" i="12"/>
  <c r="CN43" i="12"/>
  <c r="CP43" i="12"/>
  <c r="CQ43" i="12"/>
  <c r="CR43" i="12"/>
  <c r="CT43" i="12"/>
  <c r="CX43" i="12"/>
  <c r="CW43" i="12"/>
  <c r="CV43" i="12"/>
  <c r="CS43" i="12"/>
  <c r="CO43" i="12"/>
  <c r="CK43" i="12"/>
  <c r="CE43" i="12"/>
  <c r="CF43" i="12"/>
  <c r="CG43" i="12"/>
  <c r="CH43" i="12"/>
  <c r="BS43" i="12"/>
  <c r="BT43" i="12"/>
  <c r="BU43" i="12"/>
  <c r="BV43" i="12"/>
  <c r="BO43" i="12"/>
  <c r="BP43" i="12"/>
  <c r="BQ43" i="12"/>
  <c r="BR43" i="12"/>
  <c r="BA43" i="12"/>
  <c r="AW43" i="12"/>
  <c r="AO43" i="12"/>
  <c r="AG43" i="12"/>
  <c r="U43" i="12"/>
  <c r="C42" i="12"/>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X42" i="12"/>
  <c r="AY42" i="12"/>
  <c r="AZ42" i="12"/>
  <c r="BB42" i="12"/>
  <c r="BC42" i="12"/>
  <c r="BD42" i="12"/>
  <c r="BE42" i="12"/>
  <c r="BF42" i="12"/>
  <c r="BG42" i="12"/>
  <c r="BH42" i="12"/>
  <c r="BI42" i="12"/>
  <c r="BJ42" i="12"/>
  <c r="BK42" i="12"/>
  <c r="BL42" i="12"/>
  <c r="BM42" i="12"/>
  <c r="BN42" i="12"/>
  <c r="BW42" i="12"/>
  <c r="BX42" i="12"/>
  <c r="BY42" i="12"/>
  <c r="BZ42" i="12"/>
  <c r="CA42" i="12"/>
  <c r="CB42" i="12"/>
  <c r="CC42" i="12"/>
  <c r="CD42" i="12"/>
  <c r="CI42" i="12"/>
  <c r="CJ42" i="12"/>
  <c r="CL42" i="12"/>
  <c r="CM42" i="12"/>
  <c r="CN42" i="12"/>
  <c r="CP42" i="12"/>
  <c r="CQ42" i="12"/>
  <c r="CR42" i="12"/>
  <c r="CT42" i="12"/>
  <c r="CX42" i="12"/>
  <c r="CW42" i="12"/>
  <c r="CV42" i="12"/>
  <c r="CS42" i="12"/>
  <c r="CO42" i="12"/>
  <c r="CK42" i="12"/>
  <c r="CE42" i="12"/>
  <c r="CF42" i="12"/>
  <c r="CH42" i="12"/>
  <c r="CG42" i="12"/>
  <c r="BS42" i="12"/>
  <c r="BT42" i="12"/>
  <c r="BU42" i="12"/>
  <c r="BV42" i="12"/>
  <c r="BO42" i="12"/>
  <c r="BP42" i="12"/>
  <c r="BQ42" i="12"/>
  <c r="BR42" i="12"/>
  <c r="BA42" i="12"/>
  <c r="AW42" i="12"/>
  <c r="C41" i="12"/>
  <c r="D41" i="12"/>
  <c r="E41" i="12"/>
  <c r="F41" i="12"/>
  <c r="G41" i="12"/>
  <c r="H41" i="12"/>
  <c r="I41" i="12"/>
  <c r="J41" i="12"/>
  <c r="K41" i="12"/>
  <c r="L41" i="12"/>
  <c r="M41" i="12"/>
  <c r="N41" i="12"/>
  <c r="O41" i="12"/>
  <c r="P41" i="12"/>
  <c r="Q41" i="12"/>
  <c r="R41" i="12"/>
  <c r="S41" i="12"/>
  <c r="T41" i="12"/>
  <c r="V41" i="12"/>
  <c r="W41" i="12"/>
  <c r="X41" i="12"/>
  <c r="Y41" i="12"/>
  <c r="Z41" i="12"/>
  <c r="AA41" i="12"/>
  <c r="AB41" i="12"/>
  <c r="AD41" i="12"/>
  <c r="AE41" i="12"/>
  <c r="AF41" i="12"/>
  <c r="AG41" i="12"/>
  <c r="AH41" i="12"/>
  <c r="AI41" i="12"/>
  <c r="AJ41" i="12"/>
  <c r="AK41" i="12"/>
  <c r="AL41" i="12"/>
  <c r="AM41" i="12"/>
  <c r="AN41" i="12"/>
  <c r="AO41" i="12"/>
  <c r="AP41" i="12"/>
  <c r="AQ41" i="12"/>
  <c r="AR41" i="12"/>
  <c r="AT41" i="12"/>
  <c r="AU41" i="12"/>
  <c r="AV41" i="12"/>
  <c r="AX41" i="12"/>
  <c r="AY41" i="12"/>
  <c r="AZ41" i="12"/>
  <c r="BB41" i="12"/>
  <c r="BC41" i="12"/>
  <c r="BD41" i="12"/>
  <c r="BE41" i="12"/>
  <c r="BF41" i="12"/>
  <c r="BG41" i="12"/>
  <c r="BH41" i="12"/>
  <c r="BI41" i="12"/>
  <c r="BJ41" i="12"/>
  <c r="BK41" i="12"/>
  <c r="BL41" i="12"/>
  <c r="BM41" i="12"/>
  <c r="BN41" i="12"/>
  <c r="BW41" i="12"/>
  <c r="BX41" i="12"/>
  <c r="BY41" i="12"/>
  <c r="BZ41" i="12"/>
  <c r="CA41" i="12"/>
  <c r="CB41" i="12"/>
  <c r="CC41" i="12"/>
  <c r="CD41" i="12"/>
  <c r="CI41" i="12"/>
  <c r="CJ41" i="12"/>
  <c r="CK41" i="12"/>
  <c r="CL41" i="12"/>
  <c r="CM41" i="12"/>
  <c r="CN41" i="12"/>
  <c r="CO41" i="12"/>
  <c r="CP41" i="12"/>
  <c r="CQ41" i="12"/>
  <c r="CR41" i="12"/>
  <c r="CS41" i="12"/>
  <c r="CT41" i="12"/>
  <c r="CX41" i="12"/>
  <c r="CW41" i="12"/>
  <c r="CV41" i="12"/>
  <c r="CE41" i="12"/>
  <c r="CF41" i="12"/>
  <c r="CG41" i="12"/>
  <c r="CH41" i="12"/>
  <c r="BS41" i="12"/>
  <c r="BT41" i="12"/>
  <c r="BV41" i="12"/>
  <c r="BU41" i="12"/>
  <c r="BO41" i="12"/>
  <c r="BP41" i="12"/>
  <c r="BQ41" i="12"/>
  <c r="BR41" i="12"/>
  <c r="BA41" i="12"/>
  <c r="AW41" i="12"/>
  <c r="AS41" i="12"/>
  <c r="AC41" i="12"/>
  <c r="U41" i="12"/>
  <c r="C40" i="12"/>
  <c r="D40" i="12"/>
  <c r="F40" i="12"/>
  <c r="G40" i="12"/>
  <c r="H40" i="12"/>
  <c r="I40" i="12"/>
  <c r="J40" i="12"/>
  <c r="K40" i="12"/>
  <c r="L40" i="12"/>
  <c r="M40" i="12"/>
  <c r="N40" i="12"/>
  <c r="O40" i="12"/>
  <c r="P40" i="12"/>
  <c r="R40" i="12"/>
  <c r="S40" i="12"/>
  <c r="T40" i="12"/>
  <c r="U40" i="12"/>
  <c r="V40" i="12"/>
  <c r="W40" i="12"/>
  <c r="X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X40" i="12"/>
  <c r="AY40" i="12"/>
  <c r="AZ40" i="12"/>
  <c r="BB40" i="12"/>
  <c r="BC40" i="12"/>
  <c r="BD40" i="12"/>
  <c r="BE40" i="12"/>
  <c r="BF40" i="12"/>
  <c r="BG40" i="12"/>
  <c r="BH40" i="12"/>
  <c r="BI40" i="12"/>
  <c r="BJ40" i="12"/>
  <c r="BK40" i="12"/>
  <c r="BL40" i="12"/>
  <c r="BM40" i="12"/>
  <c r="BN40" i="12"/>
  <c r="BW40" i="12"/>
  <c r="BX40" i="12"/>
  <c r="BY40" i="12"/>
  <c r="BZ40" i="12"/>
  <c r="CA40" i="12"/>
  <c r="CB40" i="12"/>
  <c r="CC40" i="12"/>
  <c r="CD40" i="12"/>
  <c r="CI40" i="12"/>
  <c r="CJ40" i="12"/>
  <c r="CK40" i="12"/>
  <c r="CL40" i="12"/>
  <c r="CM40" i="12"/>
  <c r="CN40" i="12"/>
  <c r="CO40" i="12"/>
  <c r="CP40" i="12"/>
  <c r="CQ40" i="12"/>
  <c r="CR40" i="12"/>
  <c r="CS40" i="12"/>
  <c r="CT40" i="12"/>
  <c r="CX40" i="12"/>
  <c r="CW40" i="12"/>
  <c r="CV40" i="12"/>
  <c r="CE40" i="12"/>
  <c r="CF40" i="12"/>
  <c r="CH40" i="12"/>
  <c r="CG40" i="12"/>
  <c r="BS40" i="12"/>
  <c r="BT40" i="12"/>
  <c r="BV40" i="12"/>
  <c r="BU40" i="12"/>
  <c r="BO40" i="12"/>
  <c r="BP40" i="12"/>
  <c r="BQ40" i="12"/>
  <c r="BR40" i="12"/>
  <c r="BA40" i="12"/>
  <c r="AW40" i="12"/>
  <c r="Y40" i="12"/>
  <c r="Q40" i="12"/>
  <c r="E40" i="12"/>
  <c r="C39" i="12"/>
  <c r="D39" i="12"/>
  <c r="E39" i="12"/>
  <c r="F39" i="12"/>
  <c r="G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X39" i="12"/>
  <c r="AY39" i="12"/>
  <c r="AZ39" i="12"/>
  <c r="BA39" i="12"/>
  <c r="BB39" i="12"/>
  <c r="BC39" i="12"/>
  <c r="BD39" i="12"/>
  <c r="BE39" i="12"/>
  <c r="BF39" i="12"/>
  <c r="BG39" i="12"/>
  <c r="BH39" i="12"/>
  <c r="BI39" i="12"/>
  <c r="BJ39" i="12"/>
  <c r="BK39" i="12"/>
  <c r="BL39" i="12"/>
  <c r="BM39" i="12"/>
  <c r="BN39" i="12"/>
  <c r="BW39" i="12"/>
  <c r="BX39" i="12"/>
  <c r="BY39" i="12"/>
  <c r="BZ39" i="12"/>
  <c r="CA39" i="12"/>
  <c r="CB39" i="12"/>
  <c r="CC39" i="12"/>
  <c r="CD39" i="12"/>
  <c r="CI39" i="12"/>
  <c r="CJ39" i="12"/>
  <c r="CK39" i="12"/>
  <c r="CL39" i="12"/>
  <c r="CM39" i="12"/>
  <c r="CN39" i="12"/>
  <c r="CO39" i="12"/>
  <c r="CP39" i="12"/>
  <c r="CQ39" i="12"/>
  <c r="CR39" i="12"/>
  <c r="CS39" i="12"/>
  <c r="CT39" i="12"/>
  <c r="CX39" i="12"/>
  <c r="CW39" i="12"/>
  <c r="CV39" i="12"/>
  <c r="CE39" i="12"/>
  <c r="CF39" i="12"/>
  <c r="CG39" i="12"/>
  <c r="CH39" i="12"/>
  <c r="BS39" i="12"/>
  <c r="BT39" i="12"/>
  <c r="BU39" i="12"/>
  <c r="BV39" i="12"/>
  <c r="BO39" i="12"/>
  <c r="BP39" i="12"/>
  <c r="BQ39" i="12"/>
  <c r="BR39" i="12"/>
  <c r="AW39" i="12"/>
  <c r="C38" i="12"/>
  <c r="D38" i="12"/>
  <c r="E38" i="12"/>
  <c r="F38" i="12"/>
  <c r="G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X38" i="12"/>
  <c r="AY38" i="12"/>
  <c r="AZ38" i="12"/>
  <c r="BB38" i="12"/>
  <c r="BC38" i="12"/>
  <c r="BD38" i="12"/>
  <c r="BE38" i="12"/>
  <c r="BF38" i="12"/>
  <c r="BG38" i="12"/>
  <c r="BH38" i="12"/>
  <c r="BI38" i="12"/>
  <c r="BJ38" i="12"/>
  <c r="BK38" i="12"/>
  <c r="BL38" i="12"/>
  <c r="BM38" i="12"/>
  <c r="BN38" i="12"/>
  <c r="BW38" i="12"/>
  <c r="BX38" i="12"/>
  <c r="BY38" i="12"/>
  <c r="BZ38" i="12"/>
  <c r="CA38" i="12"/>
  <c r="CB38" i="12"/>
  <c r="CC38" i="12"/>
  <c r="CD38" i="12"/>
  <c r="CI38" i="12"/>
  <c r="CJ38" i="12"/>
  <c r="CK38" i="12"/>
  <c r="CL38" i="12"/>
  <c r="CM38" i="12"/>
  <c r="CN38" i="12"/>
  <c r="CO38" i="12"/>
  <c r="CP38" i="12"/>
  <c r="CQ38" i="12"/>
  <c r="CR38" i="12"/>
  <c r="CT38" i="12"/>
  <c r="CX38" i="12"/>
  <c r="CW38" i="12"/>
  <c r="CV38" i="12"/>
  <c r="CS38" i="12"/>
  <c r="CE38" i="12"/>
  <c r="CF38" i="12"/>
  <c r="CH38" i="12"/>
  <c r="CG38" i="12"/>
  <c r="BS38" i="12"/>
  <c r="BT38" i="12"/>
  <c r="BU38" i="12"/>
  <c r="BV38" i="12"/>
  <c r="BO38" i="12"/>
  <c r="BP38" i="12"/>
  <c r="BQ38" i="12"/>
  <c r="BR38" i="12"/>
  <c r="BA38" i="12"/>
  <c r="AW38" i="12"/>
  <c r="C37" i="12"/>
  <c r="D37" i="12"/>
  <c r="E37" i="12"/>
  <c r="F37" i="12"/>
  <c r="G37" i="12"/>
  <c r="H37" i="12"/>
  <c r="I37" i="12"/>
  <c r="J37" i="12"/>
  <c r="K37" i="12"/>
  <c r="L37" i="12"/>
  <c r="M37" i="12"/>
  <c r="N37" i="12"/>
  <c r="O37" i="12"/>
  <c r="P37" i="12"/>
  <c r="Q37" i="12"/>
  <c r="R37" i="12"/>
  <c r="S37" i="12"/>
  <c r="T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X37" i="12"/>
  <c r="AY37" i="12"/>
  <c r="AZ37" i="12"/>
  <c r="BA37" i="12"/>
  <c r="BB37" i="12"/>
  <c r="BC37" i="12"/>
  <c r="BD37" i="12"/>
  <c r="BE37" i="12"/>
  <c r="BF37" i="12"/>
  <c r="BG37" i="12"/>
  <c r="BH37" i="12"/>
  <c r="BI37" i="12"/>
  <c r="BJ37" i="12"/>
  <c r="BK37" i="12"/>
  <c r="BL37" i="12"/>
  <c r="BM37" i="12"/>
  <c r="BN37" i="12"/>
  <c r="BW37" i="12"/>
  <c r="BX37" i="12"/>
  <c r="BY37" i="12"/>
  <c r="BZ37" i="12"/>
  <c r="CA37" i="12"/>
  <c r="CB37" i="12"/>
  <c r="CC37" i="12"/>
  <c r="CD37" i="12"/>
  <c r="CI37" i="12"/>
  <c r="CJ37" i="12"/>
  <c r="CL37" i="12"/>
  <c r="CM37" i="12"/>
  <c r="CN37" i="12"/>
  <c r="CP37" i="12"/>
  <c r="CQ37" i="12"/>
  <c r="CR37" i="12"/>
  <c r="CT37" i="12"/>
  <c r="CX37" i="12"/>
  <c r="CW37" i="12"/>
  <c r="CV37" i="12"/>
  <c r="CS37" i="12"/>
  <c r="CO37" i="12"/>
  <c r="CK37" i="12"/>
  <c r="CE37" i="12"/>
  <c r="CF37" i="12"/>
  <c r="CG37" i="12"/>
  <c r="CH37" i="12"/>
  <c r="BS37" i="12"/>
  <c r="BT37" i="12"/>
  <c r="BU37" i="12"/>
  <c r="BV37" i="12"/>
  <c r="BO37" i="12"/>
  <c r="BP37" i="12"/>
  <c r="BQ37" i="12"/>
  <c r="BR37" i="12"/>
  <c r="AW37" i="12"/>
  <c r="U37" i="12"/>
  <c r="C36" i="12"/>
  <c r="D36" i="12"/>
  <c r="F36" i="12"/>
  <c r="G36" i="12"/>
  <c r="H36" i="12"/>
  <c r="J36" i="12"/>
  <c r="K36" i="12"/>
  <c r="L36" i="12"/>
  <c r="N36" i="12"/>
  <c r="O36" i="12"/>
  <c r="P36" i="12"/>
  <c r="R36" i="12"/>
  <c r="S36" i="12"/>
  <c r="T36" i="12"/>
  <c r="V36" i="12"/>
  <c r="W36" i="12"/>
  <c r="X36" i="12"/>
  <c r="Y36" i="12"/>
  <c r="Z36" i="12"/>
  <c r="AA36" i="12"/>
  <c r="AB36" i="12"/>
  <c r="AC36" i="12"/>
  <c r="AD36" i="12"/>
  <c r="AE36" i="12"/>
  <c r="AF36" i="12"/>
  <c r="AH36" i="12"/>
  <c r="AI36" i="12"/>
  <c r="AJ36" i="12"/>
  <c r="AL36" i="12"/>
  <c r="AM36" i="12"/>
  <c r="AN36" i="12"/>
  <c r="AP36" i="12"/>
  <c r="AQ36" i="12"/>
  <c r="AR36" i="12"/>
  <c r="AS36" i="12"/>
  <c r="AT36" i="12"/>
  <c r="AU36" i="12"/>
  <c r="AV36" i="12"/>
  <c r="AX36" i="12"/>
  <c r="AY36" i="12"/>
  <c r="AZ36" i="12"/>
  <c r="BA36" i="12"/>
  <c r="BB36" i="12"/>
  <c r="BC36" i="12"/>
  <c r="BD36" i="12"/>
  <c r="BF36" i="12"/>
  <c r="BG36" i="12"/>
  <c r="BH36" i="12"/>
  <c r="BJ36" i="12"/>
  <c r="BK36" i="12"/>
  <c r="BL36" i="12"/>
  <c r="BN36" i="12"/>
  <c r="BW36" i="12"/>
  <c r="BX36" i="12"/>
  <c r="BY36" i="12"/>
  <c r="BZ36" i="12"/>
  <c r="CA36" i="12"/>
  <c r="CB36" i="12"/>
  <c r="CD36" i="12"/>
  <c r="CI36" i="12"/>
  <c r="CJ36" i="12"/>
  <c r="CL36" i="12"/>
  <c r="CM36" i="12"/>
  <c r="CN36" i="12"/>
  <c r="CP36" i="12"/>
  <c r="CQ36" i="12"/>
  <c r="CR36" i="12"/>
  <c r="CT36" i="12"/>
  <c r="CX36" i="12"/>
  <c r="CW36" i="12"/>
  <c r="CV36" i="12"/>
  <c r="CS36" i="12"/>
  <c r="CO36" i="12"/>
  <c r="CK36" i="12"/>
  <c r="CE36" i="12"/>
  <c r="CF36" i="12"/>
  <c r="CH36" i="12"/>
  <c r="CG36" i="12"/>
  <c r="CC36" i="12"/>
  <c r="BS36" i="12"/>
  <c r="BT36" i="12"/>
  <c r="BV36" i="12"/>
  <c r="BU36" i="12"/>
  <c r="BO36" i="12"/>
  <c r="BP36" i="12"/>
  <c r="BR36" i="12"/>
  <c r="BQ36" i="12"/>
  <c r="BM36" i="12"/>
  <c r="BI36" i="12"/>
  <c r="BE36" i="12"/>
  <c r="AW36" i="12"/>
  <c r="AO36" i="12"/>
  <c r="AK36" i="12"/>
  <c r="AG36" i="12"/>
  <c r="U36" i="12"/>
  <c r="Q36" i="12"/>
  <c r="M36" i="12"/>
  <c r="I36" i="12"/>
  <c r="E36" i="12"/>
  <c r="C35" i="12"/>
  <c r="D35" i="12"/>
  <c r="E35" i="12"/>
  <c r="F35" i="12"/>
  <c r="G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X35" i="12"/>
  <c r="AY35" i="12"/>
  <c r="AZ35" i="12"/>
  <c r="BB35" i="12"/>
  <c r="BC35" i="12"/>
  <c r="BD35" i="12"/>
  <c r="BE35" i="12"/>
  <c r="BF35" i="12"/>
  <c r="BG35" i="12"/>
  <c r="BH35" i="12"/>
  <c r="BJ35" i="12"/>
  <c r="BK35" i="12"/>
  <c r="BL35" i="12"/>
  <c r="BM35" i="12"/>
  <c r="BN35" i="12"/>
  <c r="BW35" i="12"/>
  <c r="BX35" i="12"/>
  <c r="BY35" i="12"/>
  <c r="BZ35" i="12"/>
  <c r="CA35" i="12"/>
  <c r="CB35" i="12"/>
  <c r="CC35" i="12"/>
  <c r="CD35" i="12"/>
  <c r="CI35" i="12"/>
  <c r="CJ35" i="12"/>
  <c r="CK35" i="12"/>
  <c r="CL35" i="12"/>
  <c r="CM35" i="12"/>
  <c r="CN35" i="12"/>
  <c r="CO35" i="12"/>
  <c r="CP35" i="12"/>
  <c r="CQ35" i="12"/>
  <c r="CR35" i="12"/>
  <c r="CS35" i="12"/>
  <c r="CT35" i="12"/>
  <c r="CX35" i="12"/>
  <c r="CW35" i="12"/>
  <c r="CV35" i="12"/>
  <c r="CE35" i="12"/>
  <c r="CF35" i="12"/>
  <c r="CG35" i="12"/>
  <c r="CH35" i="12"/>
  <c r="BS35" i="12"/>
  <c r="BT35" i="12"/>
  <c r="BU35" i="12"/>
  <c r="BV35" i="12"/>
  <c r="BO35" i="12"/>
  <c r="BP35" i="12"/>
  <c r="BQ35" i="12"/>
  <c r="BR35" i="12"/>
  <c r="BI35" i="12"/>
  <c r="BA35" i="12"/>
  <c r="AW35" i="12"/>
  <c r="C34" i="12"/>
  <c r="D34" i="12"/>
  <c r="F34" i="12"/>
  <c r="G34" i="12"/>
  <c r="H34" i="12"/>
  <c r="J34" i="12"/>
  <c r="K34" i="12"/>
  <c r="L34" i="12"/>
  <c r="N34" i="12"/>
  <c r="O34" i="12"/>
  <c r="P34" i="12"/>
  <c r="R34" i="12"/>
  <c r="S34" i="12"/>
  <c r="T34" i="12"/>
  <c r="V34" i="12"/>
  <c r="W34" i="12"/>
  <c r="X34" i="12"/>
  <c r="Z34" i="12"/>
  <c r="AA34" i="12"/>
  <c r="AB34" i="12"/>
  <c r="AC34" i="12"/>
  <c r="AD34" i="12"/>
  <c r="AE34" i="12"/>
  <c r="AF34" i="12"/>
  <c r="AG34" i="12"/>
  <c r="AH34" i="12"/>
  <c r="AI34" i="12"/>
  <c r="AJ34" i="12"/>
  <c r="AK34" i="12"/>
  <c r="AL34" i="12"/>
  <c r="AM34" i="12"/>
  <c r="AN34" i="12"/>
  <c r="AP34" i="12"/>
  <c r="AQ34" i="12"/>
  <c r="AR34" i="12"/>
  <c r="AS34" i="12"/>
  <c r="AT34" i="12"/>
  <c r="AU34" i="12"/>
  <c r="AV34" i="12"/>
  <c r="AX34" i="12"/>
  <c r="AY34" i="12"/>
  <c r="AZ34" i="12"/>
  <c r="BB34" i="12"/>
  <c r="BC34" i="12"/>
  <c r="BD34" i="12"/>
  <c r="BE34" i="12"/>
  <c r="BF34" i="12"/>
  <c r="BG34" i="12"/>
  <c r="BH34" i="12"/>
  <c r="BI34" i="12"/>
  <c r="BJ34" i="12"/>
  <c r="BK34" i="12"/>
  <c r="BL34" i="12"/>
  <c r="BM34" i="12"/>
  <c r="BN34" i="12"/>
  <c r="BW34" i="12"/>
  <c r="BX34" i="12"/>
  <c r="BZ34" i="12"/>
  <c r="CA34" i="12"/>
  <c r="CB34" i="12"/>
  <c r="CC34" i="12"/>
  <c r="CD34" i="12"/>
  <c r="CI34" i="12"/>
  <c r="CJ34" i="12"/>
  <c r="CK34" i="12"/>
  <c r="CL34" i="12"/>
  <c r="CM34" i="12"/>
  <c r="CN34" i="12"/>
  <c r="CO34" i="12"/>
  <c r="CP34" i="12"/>
  <c r="CQ34" i="12"/>
  <c r="CR34" i="12"/>
  <c r="CS34" i="12"/>
  <c r="CT34" i="12"/>
  <c r="CX34" i="12"/>
  <c r="CW34" i="12"/>
  <c r="CV34" i="12"/>
  <c r="CE34" i="12"/>
  <c r="CF34" i="12"/>
  <c r="CH34" i="12"/>
  <c r="CG34" i="12"/>
  <c r="BY34" i="12"/>
  <c r="BS34" i="12"/>
  <c r="BT34" i="12"/>
  <c r="BV34" i="12"/>
  <c r="BU34" i="12"/>
  <c r="BO34" i="12"/>
  <c r="BP34" i="12"/>
  <c r="BR34" i="12"/>
  <c r="BQ34" i="12"/>
  <c r="BA34" i="12"/>
  <c r="AW34" i="12"/>
  <c r="AO34" i="12"/>
  <c r="Y34" i="12"/>
  <c r="U34" i="12"/>
  <c r="Q34" i="12"/>
  <c r="M34" i="12"/>
  <c r="I34" i="12"/>
  <c r="E34" i="12"/>
  <c r="C33" i="12"/>
  <c r="D33" i="12"/>
  <c r="E33" i="12"/>
  <c r="F33" i="12"/>
  <c r="G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P33" i="12"/>
  <c r="AQ33" i="12"/>
  <c r="AR33" i="12"/>
  <c r="AS33" i="12"/>
  <c r="AT33" i="12"/>
  <c r="AU33" i="12"/>
  <c r="AV33" i="12"/>
  <c r="AX33" i="12"/>
  <c r="AY33" i="12"/>
  <c r="AZ33" i="12"/>
  <c r="BA33" i="12"/>
  <c r="BB33" i="12"/>
  <c r="BC33" i="12"/>
  <c r="BD33" i="12"/>
  <c r="BE33" i="12"/>
  <c r="BF33" i="12"/>
  <c r="BG33" i="12"/>
  <c r="BH33" i="12"/>
  <c r="BI33" i="12"/>
  <c r="BJ33" i="12"/>
  <c r="BK33" i="12"/>
  <c r="BL33" i="12"/>
  <c r="BM33" i="12"/>
  <c r="BN33" i="12"/>
  <c r="BW33" i="12"/>
  <c r="BX33" i="12"/>
  <c r="BZ33" i="12"/>
  <c r="CA33" i="12"/>
  <c r="CB33" i="12"/>
  <c r="CC33" i="12"/>
  <c r="CD33" i="12"/>
  <c r="CI33" i="12"/>
  <c r="CJ33" i="12"/>
  <c r="CK33" i="12"/>
  <c r="CL33" i="12"/>
  <c r="CM33" i="12"/>
  <c r="CN33" i="12"/>
  <c r="CP33" i="12"/>
  <c r="CQ33" i="12"/>
  <c r="CR33" i="12"/>
  <c r="CS33" i="12"/>
  <c r="CT33" i="12"/>
  <c r="CX33" i="12"/>
  <c r="CW33" i="12"/>
  <c r="CV33" i="12"/>
  <c r="CO33" i="12"/>
  <c r="CE33" i="12"/>
  <c r="CF33" i="12"/>
  <c r="CG33" i="12"/>
  <c r="CH33" i="12"/>
  <c r="BY33" i="12"/>
  <c r="BS33" i="12"/>
  <c r="BT33" i="12"/>
  <c r="BV33" i="12"/>
  <c r="BU33" i="12"/>
  <c r="BO33" i="12"/>
  <c r="BP33" i="12"/>
  <c r="BR33" i="12"/>
  <c r="BQ33" i="12"/>
  <c r="AW33" i="12"/>
  <c r="AO33" i="12"/>
  <c r="C32" i="12"/>
  <c r="D32" i="12"/>
  <c r="E32" i="12"/>
  <c r="F32" i="12"/>
  <c r="G32" i="12"/>
  <c r="H32" i="12"/>
  <c r="I32" i="12"/>
  <c r="J32" i="12"/>
  <c r="K32" i="12"/>
  <c r="L32" i="12"/>
  <c r="M32" i="12"/>
  <c r="N32" i="12"/>
  <c r="O32" i="12"/>
  <c r="P32" i="12"/>
  <c r="Q32" i="12"/>
  <c r="R32" i="12"/>
  <c r="S32" i="12"/>
  <c r="T32" i="12"/>
  <c r="U32" i="12"/>
  <c r="V32" i="12"/>
  <c r="W32" i="12"/>
  <c r="X32" i="12"/>
  <c r="Y32" i="12"/>
  <c r="Z32" i="12"/>
  <c r="AA32" i="12"/>
  <c r="AB32" i="12"/>
  <c r="AC32" i="12"/>
  <c r="AD32" i="12"/>
  <c r="AE32" i="12"/>
  <c r="AF32" i="12"/>
  <c r="AH32" i="12"/>
  <c r="AI32" i="12"/>
  <c r="AJ32" i="12"/>
  <c r="AK32" i="12"/>
  <c r="AL32" i="12"/>
  <c r="AM32" i="12"/>
  <c r="AN32" i="12"/>
  <c r="AP32" i="12"/>
  <c r="AQ32" i="12"/>
  <c r="AR32" i="12"/>
  <c r="AS32" i="12"/>
  <c r="AT32" i="12"/>
  <c r="AU32" i="12"/>
  <c r="AV32" i="12"/>
  <c r="AX32" i="12"/>
  <c r="AY32" i="12"/>
  <c r="AZ32" i="12"/>
  <c r="BB32" i="12"/>
  <c r="BC32" i="12"/>
  <c r="BD32" i="12"/>
  <c r="BE32" i="12"/>
  <c r="BF32" i="12"/>
  <c r="BG32" i="12"/>
  <c r="BH32" i="12"/>
  <c r="BI32" i="12"/>
  <c r="BJ32" i="12"/>
  <c r="BK32" i="12"/>
  <c r="BL32" i="12"/>
  <c r="BM32" i="12"/>
  <c r="BN32" i="12"/>
  <c r="BW32" i="12"/>
  <c r="BX32" i="12"/>
  <c r="BY32" i="12"/>
  <c r="BZ32" i="12"/>
  <c r="CA32" i="12"/>
  <c r="CB32" i="12"/>
  <c r="CC32" i="12"/>
  <c r="CD32" i="12"/>
  <c r="CI32" i="12"/>
  <c r="CJ32" i="12"/>
  <c r="CK32" i="12"/>
  <c r="CL32" i="12"/>
  <c r="CM32" i="12"/>
  <c r="CN32" i="12"/>
  <c r="CO32" i="12"/>
  <c r="CP32" i="12"/>
  <c r="CQ32" i="12"/>
  <c r="CR32" i="12"/>
  <c r="CS32" i="12"/>
  <c r="CT32" i="12"/>
  <c r="CX32" i="12"/>
  <c r="CW32" i="12"/>
  <c r="CV32" i="12"/>
  <c r="CE32" i="12"/>
  <c r="CF32" i="12"/>
  <c r="CG32" i="12"/>
  <c r="CH32" i="12"/>
  <c r="BS32" i="12"/>
  <c r="BT32" i="12"/>
  <c r="BU32" i="12"/>
  <c r="BV32" i="12"/>
  <c r="BO32" i="12"/>
  <c r="BP32" i="12"/>
  <c r="BQ32" i="12"/>
  <c r="BR32" i="12"/>
  <c r="BA32" i="12"/>
  <c r="AW32" i="12"/>
  <c r="AO32" i="12"/>
  <c r="AG32" i="12"/>
  <c r="C31" i="12"/>
  <c r="D31" i="12"/>
  <c r="F31" i="12"/>
  <c r="G31" i="12"/>
  <c r="H31" i="12"/>
  <c r="J31" i="12"/>
  <c r="K31" i="12"/>
  <c r="L31" i="12"/>
  <c r="N31" i="12"/>
  <c r="O31" i="12"/>
  <c r="P31" i="12"/>
  <c r="R31" i="12"/>
  <c r="S31" i="12"/>
  <c r="T31" i="12"/>
  <c r="V31" i="12"/>
  <c r="W31" i="12"/>
  <c r="X31" i="12"/>
  <c r="Z31" i="12"/>
  <c r="AA31" i="12"/>
  <c r="AB31" i="12"/>
  <c r="AD31" i="12"/>
  <c r="AE31" i="12"/>
  <c r="AF31" i="12"/>
  <c r="AH31" i="12"/>
  <c r="AI31" i="12"/>
  <c r="AJ31" i="12"/>
  <c r="AL31" i="12"/>
  <c r="AM31" i="12"/>
  <c r="AN31" i="12"/>
  <c r="AP31" i="12"/>
  <c r="AQ31" i="12"/>
  <c r="AR31" i="12"/>
  <c r="AT31" i="12"/>
  <c r="AU31" i="12"/>
  <c r="AX31" i="12"/>
  <c r="AY31" i="12"/>
  <c r="AZ31" i="12"/>
  <c r="BB31" i="12"/>
  <c r="BC31" i="12"/>
  <c r="BD31" i="12"/>
  <c r="BF31" i="12"/>
  <c r="BG31" i="12"/>
  <c r="BH31" i="12"/>
  <c r="BJ31" i="12"/>
  <c r="BK31" i="12"/>
  <c r="BL31" i="12"/>
  <c r="BN31" i="12"/>
  <c r="BW31" i="12"/>
  <c r="BX31" i="12"/>
  <c r="BZ31" i="12"/>
  <c r="CA31" i="12"/>
  <c r="CB31" i="12"/>
  <c r="CD31" i="12"/>
  <c r="CI31" i="12"/>
  <c r="CJ31" i="12"/>
  <c r="CL31" i="12"/>
  <c r="CM31" i="12"/>
  <c r="CN31" i="12"/>
  <c r="CP31" i="12"/>
  <c r="CQ31" i="12"/>
  <c r="CR31" i="12"/>
  <c r="CT31" i="12"/>
  <c r="CX31" i="12"/>
  <c r="CW31" i="12"/>
  <c r="CV31" i="12"/>
  <c r="CS31" i="12"/>
  <c r="CO31" i="12"/>
  <c r="CK31" i="12"/>
  <c r="CE31" i="12"/>
  <c r="CF31" i="12"/>
  <c r="CH31" i="12"/>
  <c r="CG31" i="12"/>
  <c r="CC31" i="12"/>
  <c r="BY31" i="12"/>
  <c r="BS31" i="12"/>
  <c r="BT31" i="12"/>
  <c r="BV31" i="12"/>
  <c r="BU31" i="12"/>
  <c r="BO31" i="12"/>
  <c r="BP31" i="12"/>
  <c r="BR31" i="12"/>
  <c r="BQ31" i="12"/>
  <c r="BM31" i="12"/>
  <c r="BI31" i="12"/>
  <c r="BE31" i="12"/>
  <c r="AW31" i="12"/>
  <c r="AS31" i="12"/>
  <c r="AO31" i="12"/>
  <c r="AK31" i="12"/>
  <c r="AG31" i="12"/>
  <c r="AC31" i="12"/>
  <c r="Y31" i="12"/>
  <c r="U31" i="12"/>
  <c r="Q31" i="12"/>
  <c r="M31" i="12"/>
  <c r="I31" i="12"/>
  <c r="E31" i="12"/>
  <c r="C30" i="12"/>
  <c r="D30" i="12"/>
  <c r="E30" i="12"/>
  <c r="F30" i="12"/>
  <c r="G30" i="12"/>
  <c r="H30" i="12"/>
  <c r="I30" i="12"/>
  <c r="J30" i="12"/>
  <c r="K30" i="12"/>
  <c r="L30" i="12"/>
  <c r="M30" i="12"/>
  <c r="N30" i="12"/>
  <c r="O30" i="12"/>
  <c r="P30" i="12"/>
  <c r="Q30" i="12"/>
  <c r="R30" i="12"/>
  <c r="S30" i="12"/>
  <c r="T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AT30" i="12"/>
  <c r="AU30" i="12"/>
  <c r="AV30" i="12"/>
  <c r="AX30" i="12"/>
  <c r="AY30" i="12"/>
  <c r="AZ30" i="12"/>
  <c r="BA30" i="12"/>
  <c r="BB30" i="12"/>
  <c r="BC30" i="12"/>
  <c r="BD30" i="12"/>
  <c r="BE30" i="12"/>
  <c r="BF30" i="12"/>
  <c r="BG30" i="12"/>
  <c r="BH30" i="12"/>
  <c r="BI30" i="12"/>
  <c r="BJ30" i="12"/>
  <c r="BK30" i="12"/>
  <c r="BL30" i="12"/>
  <c r="BM30" i="12"/>
  <c r="BN30" i="12"/>
  <c r="BW30" i="12"/>
  <c r="BX30" i="12"/>
  <c r="BY30" i="12"/>
  <c r="BZ30" i="12"/>
  <c r="CA30" i="12"/>
  <c r="CB30" i="12"/>
  <c r="CC30" i="12"/>
  <c r="CD30" i="12"/>
  <c r="CI30" i="12"/>
  <c r="CJ30" i="12"/>
  <c r="CK30" i="12"/>
  <c r="CL30" i="12"/>
  <c r="CM30" i="12"/>
  <c r="CN30" i="12"/>
  <c r="CO30" i="12"/>
  <c r="CP30" i="12"/>
  <c r="CQ30" i="12"/>
  <c r="CR30" i="12"/>
  <c r="CS30" i="12"/>
  <c r="CT30" i="12"/>
  <c r="CX30" i="12"/>
  <c r="CW30" i="12"/>
  <c r="CV30" i="12"/>
  <c r="CE30" i="12"/>
  <c r="CF30" i="12"/>
  <c r="CG30" i="12"/>
  <c r="CH30" i="12"/>
  <c r="BS30" i="12"/>
  <c r="BT30" i="12"/>
  <c r="BU30" i="12"/>
  <c r="BV30" i="12"/>
  <c r="BO30" i="12"/>
  <c r="BP30" i="12"/>
  <c r="BQ30" i="12"/>
  <c r="BR30" i="12"/>
  <c r="AW30" i="12"/>
  <c r="U30" i="12"/>
  <c r="C29" i="12"/>
  <c r="D29" i="12"/>
  <c r="E29" i="12"/>
  <c r="F29" i="12"/>
  <c r="G29" i="12"/>
  <c r="H29" i="12"/>
  <c r="I29" i="12"/>
  <c r="J29" i="12"/>
  <c r="K29" i="12"/>
  <c r="L29" i="12"/>
  <c r="M29" i="12"/>
  <c r="N29" i="12"/>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AT29" i="12"/>
  <c r="AU29" i="12"/>
  <c r="AV29" i="12"/>
  <c r="AX29" i="12"/>
  <c r="AY29" i="12"/>
  <c r="AZ29" i="12"/>
  <c r="BB29" i="12"/>
  <c r="BC29" i="12"/>
  <c r="BD29" i="12"/>
  <c r="BE29" i="12"/>
  <c r="BF29" i="12"/>
  <c r="BG29" i="12"/>
  <c r="BH29" i="12"/>
  <c r="BI29" i="12"/>
  <c r="BJ29" i="12"/>
  <c r="BK29" i="12"/>
  <c r="BL29" i="12"/>
  <c r="BM29" i="12"/>
  <c r="BN29" i="12"/>
  <c r="BW29" i="12"/>
  <c r="BX29" i="12"/>
  <c r="BY29" i="12"/>
  <c r="BZ29" i="12"/>
  <c r="CA29" i="12"/>
  <c r="CB29" i="12"/>
  <c r="CC29" i="12"/>
  <c r="CD29" i="12"/>
  <c r="CI29" i="12"/>
  <c r="CJ29" i="12"/>
  <c r="CL29" i="12"/>
  <c r="CM29" i="12"/>
  <c r="CN29" i="12"/>
  <c r="CP29" i="12"/>
  <c r="CQ29" i="12"/>
  <c r="CR29" i="12"/>
  <c r="CT29" i="12"/>
  <c r="CX29" i="12"/>
  <c r="CW29" i="12"/>
  <c r="CV29" i="12"/>
  <c r="CS29" i="12"/>
  <c r="CO29" i="12"/>
  <c r="CK29" i="12"/>
  <c r="CE29" i="12"/>
  <c r="CF29" i="12"/>
  <c r="CH29" i="12"/>
  <c r="CG29" i="12"/>
  <c r="BS29" i="12"/>
  <c r="BT29" i="12"/>
  <c r="BU29" i="12"/>
  <c r="BV29" i="12"/>
  <c r="BO29" i="12"/>
  <c r="BP29" i="12"/>
  <c r="BQ29" i="12"/>
  <c r="BR29" i="12"/>
  <c r="BA29" i="12"/>
  <c r="AW29" i="12"/>
  <c r="C28" i="12"/>
  <c r="D28" i="12"/>
  <c r="E28" i="12"/>
  <c r="F28" i="12"/>
  <c r="G28" i="12"/>
  <c r="H28" i="12"/>
  <c r="I28" i="12"/>
  <c r="J28" i="12"/>
  <c r="K28" i="12"/>
  <c r="L28" i="12"/>
  <c r="M28" i="12"/>
  <c r="N28" i="12"/>
  <c r="O28" i="12"/>
  <c r="P28" i="12"/>
  <c r="Q28" i="12"/>
  <c r="R28" i="12"/>
  <c r="S28" i="12"/>
  <c r="T28" i="12"/>
  <c r="V28" i="12"/>
  <c r="W28" i="12"/>
  <c r="X28" i="12"/>
  <c r="Z28" i="12"/>
  <c r="AA28" i="12"/>
  <c r="AB28" i="12"/>
  <c r="AD28" i="12"/>
  <c r="AE28" i="12"/>
  <c r="AF28" i="12"/>
  <c r="AH28" i="12"/>
  <c r="AI28" i="12"/>
  <c r="AJ28" i="12"/>
  <c r="AL28" i="12"/>
  <c r="AM28" i="12"/>
  <c r="AN28" i="12"/>
  <c r="AP28" i="12"/>
  <c r="AQ28" i="12"/>
  <c r="AR28" i="12"/>
  <c r="AT28" i="12"/>
  <c r="AU28" i="12"/>
  <c r="AV28" i="12"/>
  <c r="AX28" i="12"/>
  <c r="AY28" i="12"/>
  <c r="AZ28" i="12"/>
  <c r="BB28" i="12"/>
  <c r="BC28" i="12"/>
  <c r="BD28" i="12"/>
  <c r="BE28" i="12"/>
  <c r="BF28" i="12"/>
  <c r="BG28" i="12"/>
  <c r="BH28" i="12"/>
  <c r="BJ28" i="12"/>
  <c r="BK28" i="12"/>
  <c r="BL28" i="12"/>
  <c r="BM28" i="12"/>
  <c r="BN28" i="12"/>
  <c r="BW28" i="12"/>
  <c r="BX28" i="12"/>
  <c r="BZ28" i="12"/>
  <c r="CA28" i="12"/>
  <c r="CB28" i="12"/>
  <c r="CD28" i="12"/>
  <c r="CI28" i="12"/>
  <c r="CJ28" i="12"/>
  <c r="CL28" i="12"/>
  <c r="CM28" i="12"/>
  <c r="CN28" i="12"/>
  <c r="CP28" i="12"/>
  <c r="CQ28" i="12"/>
  <c r="CR28" i="12"/>
  <c r="CT28" i="12"/>
  <c r="CX28" i="12"/>
  <c r="CW28" i="12"/>
  <c r="CV28" i="12"/>
  <c r="CS28" i="12"/>
  <c r="CO28" i="12"/>
  <c r="CK28" i="12"/>
  <c r="CE28" i="12"/>
  <c r="CF28" i="12"/>
  <c r="CH28" i="12"/>
  <c r="CG28" i="12"/>
  <c r="CC28" i="12"/>
  <c r="BY28" i="12"/>
  <c r="BS28" i="12"/>
  <c r="BT28" i="12"/>
  <c r="BV28" i="12"/>
  <c r="BU28" i="12"/>
  <c r="BO28" i="12"/>
  <c r="BP28" i="12"/>
  <c r="BR28" i="12"/>
  <c r="BQ28" i="12"/>
  <c r="BI28" i="12"/>
  <c r="BA28" i="12"/>
  <c r="AW28" i="12"/>
  <c r="AS28" i="12"/>
  <c r="AO28" i="12"/>
  <c r="AK28" i="12"/>
  <c r="AG28" i="12"/>
  <c r="AC28" i="12"/>
  <c r="Y28" i="12"/>
  <c r="U28" i="12"/>
  <c r="C27" i="12"/>
  <c r="D27" i="12"/>
  <c r="E27" i="12"/>
  <c r="F27" i="12"/>
  <c r="G27" i="12"/>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7" i="12"/>
  <c r="AT27" i="12"/>
  <c r="AU27" i="12"/>
  <c r="AV27" i="12"/>
  <c r="AX27" i="12"/>
  <c r="AY27" i="12"/>
  <c r="AZ27" i="12"/>
  <c r="BA27" i="12"/>
  <c r="BB27" i="12"/>
  <c r="BC27" i="12"/>
  <c r="BD27" i="12"/>
  <c r="BE27" i="12"/>
  <c r="BF27" i="12"/>
  <c r="BG27" i="12"/>
  <c r="BH27" i="12"/>
  <c r="BI27" i="12"/>
  <c r="BJ27" i="12"/>
  <c r="BK27" i="12"/>
  <c r="BL27" i="12"/>
  <c r="BM27" i="12"/>
  <c r="BN27" i="12"/>
  <c r="BW27" i="12"/>
  <c r="BX27" i="12"/>
  <c r="BY27" i="12"/>
  <c r="BZ27" i="12"/>
  <c r="CA27" i="12"/>
  <c r="CB27" i="12"/>
  <c r="CC27" i="12"/>
  <c r="CD27" i="12"/>
  <c r="CI27" i="12"/>
  <c r="CJ27" i="12"/>
  <c r="CK27" i="12"/>
  <c r="CL27" i="12"/>
  <c r="CM27" i="12"/>
  <c r="CN27" i="12"/>
  <c r="CO27" i="12"/>
  <c r="CP27" i="12"/>
  <c r="CQ27" i="12"/>
  <c r="CR27" i="12"/>
  <c r="CS27" i="12"/>
  <c r="CT27" i="12"/>
  <c r="CX27" i="12"/>
  <c r="CW27" i="12"/>
  <c r="CV27" i="12"/>
  <c r="CE27" i="12"/>
  <c r="CF27" i="12"/>
  <c r="CG27" i="12"/>
  <c r="CH27" i="12"/>
  <c r="BS27" i="12"/>
  <c r="BT27" i="12"/>
  <c r="BU27" i="12"/>
  <c r="BV27" i="12"/>
  <c r="BO27" i="12"/>
  <c r="BP27" i="12"/>
  <c r="BQ27" i="12"/>
  <c r="BR27" i="12"/>
  <c r="AW27" i="12"/>
  <c r="C26" i="12"/>
  <c r="D26" i="12"/>
  <c r="E26" i="12"/>
  <c r="F26" i="12"/>
  <c r="G26" i="12"/>
  <c r="H26" i="12"/>
  <c r="I26" i="12"/>
  <c r="J26" i="12"/>
  <c r="K26" i="12"/>
  <c r="L26" i="12"/>
  <c r="M26" i="12"/>
  <c r="N26" i="12"/>
  <c r="O26" i="12"/>
  <c r="P26" i="12"/>
  <c r="Q26" i="12"/>
  <c r="R26" i="12"/>
  <c r="S26" i="12"/>
  <c r="T26" i="12"/>
  <c r="U26" i="12"/>
  <c r="V26" i="12"/>
  <c r="W26" i="12"/>
  <c r="X26" i="12"/>
  <c r="Y26" i="12"/>
  <c r="Z26" i="12"/>
  <c r="AA26" i="12"/>
  <c r="AB26" i="12"/>
  <c r="AC26" i="12"/>
  <c r="AD26" i="12"/>
  <c r="AE26" i="12"/>
  <c r="AF26" i="12"/>
  <c r="AG26" i="12"/>
  <c r="AH26" i="12"/>
  <c r="AI26" i="12"/>
  <c r="AJ26" i="12"/>
  <c r="AK26" i="12"/>
  <c r="AL26" i="12"/>
  <c r="AM26" i="12"/>
  <c r="AN26" i="12"/>
  <c r="AO26" i="12"/>
  <c r="AP26" i="12"/>
  <c r="AQ26" i="12"/>
  <c r="AR26" i="12"/>
  <c r="AS26" i="12"/>
  <c r="AT26" i="12"/>
  <c r="AU26" i="12"/>
  <c r="AV26" i="12"/>
  <c r="AX26" i="12"/>
  <c r="AY26" i="12"/>
  <c r="AZ26" i="12"/>
  <c r="BB26" i="12"/>
  <c r="BC26" i="12"/>
  <c r="BD26" i="12"/>
  <c r="BE26" i="12"/>
  <c r="BF26" i="12"/>
  <c r="BG26" i="12"/>
  <c r="BH26" i="12"/>
  <c r="BI26" i="12"/>
  <c r="BJ26" i="12"/>
  <c r="BK26" i="12"/>
  <c r="BL26" i="12"/>
  <c r="BM26" i="12"/>
  <c r="BN26" i="12"/>
  <c r="BW26" i="12"/>
  <c r="BX26" i="12"/>
  <c r="BY26" i="12"/>
  <c r="BZ26" i="12"/>
  <c r="CA26" i="12"/>
  <c r="CB26" i="12"/>
  <c r="CC26" i="12"/>
  <c r="CD26" i="12"/>
  <c r="CI26" i="12"/>
  <c r="CJ26" i="12"/>
  <c r="CK26" i="12"/>
  <c r="CL26" i="12"/>
  <c r="CM26" i="12"/>
  <c r="CN26" i="12"/>
  <c r="CP26" i="12"/>
  <c r="CQ26" i="12"/>
  <c r="CR26" i="12"/>
  <c r="CT26" i="12"/>
  <c r="CX26" i="12"/>
  <c r="CW26" i="12"/>
  <c r="CV26" i="12"/>
  <c r="CS26" i="12"/>
  <c r="CO26" i="12"/>
  <c r="CE26" i="12"/>
  <c r="CF26" i="12"/>
  <c r="CG26" i="12"/>
  <c r="CH26" i="12"/>
  <c r="BS26" i="12"/>
  <c r="BT26" i="12"/>
  <c r="BU26" i="12"/>
  <c r="BV26" i="12"/>
  <c r="BO26" i="12"/>
  <c r="BP26" i="12"/>
  <c r="BQ26" i="12"/>
  <c r="BR26" i="12"/>
  <c r="BA26" i="12"/>
  <c r="AW26" i="12"/>
  <c r="C25" i="12"/>
  <c r="D25" i="12"/>
  <c r="E25" i="12"/>
  <c r="F25" i="12"/>
  <c r="G25" i="12"/>
  <c r="H25" i="12"/>
  <c r="I25" i="12"/>
  <c r="J25" i="12"/>
  <c r="K25" i="12"/>
  <c r="L25" i="12"/>
  <c r="M25" i="12"/>
  <c r="N25" i="12"/>
  <c r="O25" i="12"/>
  <c r="P25" i="12"/>
  <c r="Q25" i="12"/>
  <c r="R25" i="12"/>
  <c r="S25" i="12"/>
  <c r="T25" i="12"/>
  <c r="V25" i="12"/>
  <c r="W25" i="12"/>
  <c r="X25" i="12"/>
  <c r="Y25" i="12"/>
  <c r="Z25" i="12"/>
  <c r="AA25" i="12"/>
  <c r="AB25" i="12"/>
  <c r="AC25" i="12"/>
  <c r="AD25" i="12"/>
  <c r="AE25" i="12"/>
  <c r="AF25" i="12"/>
  <c r="AG25" i="12"/>
  <c r="AH25" i="12"/>
  <c r="AI25" i="12"/>
  <c r="AJ25" i="12"/>
  <c r="AK25" i="12"/>
  <c r="AL25" i="12"/>
  <c r="AM25" i="12"/>
  <c r="AN25" i="12"/>
  <c r="AP25" i="12"/>
  <c r="AQ25" i="12"/>
  <c r="AR25" i="12"/>
  <c r="AS25" i="12"/>
  <c r="AT25" i="12"/>
  <c r="AU25" i="12"/>
  <c r="AV25" i="12"/>
  <c r="AX25" i="12"/>
  <c r="AY25" i="12"/>
  <c r="AZ25" i="12"/>
  <c r="BB25" i="12"/>
  <c r="BC25" i="12"/>
  <c r="BD25" i="12"/>
  <c r="BE25" i="12"/>
  <c r="BF25" i="12"/>
  <c r="BG25" i="12"/>
  <c r="BH25" i="12"/>
  <c r="BI25" i="12"/>
  <c r="BJ25" i="12"/>
  <c r="BK25" i="12"/>
  <c r="BL25" i="12"/>
  <c r="BM25" i="12"/>
  <c r="BN25" i="12"/>
  <c r="BW25" i="12"/>
  <c r="BX25" i="12"/>
  <c r="BZ25" i="12"/>
  <c r="CA25" i="12"/>
  <c r="CB25" i="12"/>
  <c r="CC25" i="12"/>
  <c r="CD25" i="12"/>
  <c r="CI25" i="12"/>
  <c r="CJ25" i="12"/>
  <c r="CL25" i="12"/>
  <c r="CM25" i="12"/>
  <c r="CN25" i="12"/>
  <c r="CP25" i="12"/>
  <c r="CQ25" i="12"/>
  <c r="CR25" i="12"/>
  <c r="CT25" i="12"/>
  <c r="CX25" i="12"/>
  <c r="CW25" i="12"/>
  <c r="CV25" i="12"/>
  <c r="CS25" i="12"/>
  <c r="CO25" i="12"/>
  <c r="CK25" i="12"/>
  <c r="CE25" i="12"/>
  <c r="CF25" i="12"/>
  <c r="CH25" i="12"/>
  <c r="CG25" i="12"/>
  <c r="BY25" i="12"/>
  <c r="BS25" i="12"/>
  <c r="BT25" i="12"/>
  <c r="BV25" i="12"/>
  <c r="BU25" i="12"/>
  <c r="BO25" i="12"/>
  <c r="BP25" i="12"/>
  <c r="BQ25" i="12"/>
  <c r="BR25" i="12"/>
  <c r="BA25" i="12"/>
  <c r="AW25" i="12"/>
  <c r="AO25" i="12"/>
  <c r="U25" i="12"/>
  <c r="C24" i="12"/>
  <c r="D24" i="12"/>
  <c r="E24" i="12"/>
  <c r="F24" i="12"/>
  <c r="G24" i="12"/>
  <c r="H24" i="12"/>
  <c r="I24" i="12"/>
  <c r="J24" i="12"/>
  <c r="K24" i="12"/>
  <c r="L24" i="12"/>
  <c r="M24" i="12"/>
  <c r="N24" i="12"/>
  <c r="O24" i="12"/>
  <c r="P24" i="12"/>
  <c r="Q24" i="12"/>
  <c r="R24" i="12"/>
  <c r="S24" i="12"/>
  <c r="T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X24" i="12"/>
  <c r="AY24" i="12"/>
  <c r="AZ24" i="12"/>
  <c r="BB24" i="12"/>
  <c r="BC24" i="12"/>
  <c r="BD24" i="12"/>
  <c r="BE24" i="12"/>
  <c r="BF24" i="12"/>
  <c r="BG24" i="12"/>
  <c r="BH24" i="12"/>
  <c r="BI24" i="12"/>
  <c r="BJ24" i="12"/>
  <c r="BK24" i="12"/>
  <c r="BL24" i="12"/>
  <c r="BM24" i="12"/>
  <c r="BN24" i="12"/>
  <c r="BW24" i="12"/>
  <c r="BX24" i="12"/>
  <c r="BY24" i="12"/>
  <c r="BZ24" i="12"/>
  <c r="CA24" i="12"/>
  <c r="CB24" i="12"/>
  <c r="CC24" i="12"/>
  <c r="CD24" i="12"/>
  <c r="CI24" i="12"/>
  <c r="CJ24" i="12"/>
  <c r="CK24" i="12"/>
  <c r="CL24" i="12"/>
  <c r="CM24" i="12"/>
  <c r="CN24" i="12"/>
  <c r="CO24" i="12"/>
  <c r="CP24" i="12"/>
  <c r="CQ24" i="12"/>
  <c r="CR24" i="12"/>
  <c r="CS24" i="12"/>
  <c r="CT24" i="12"/>
  <c r="CX24" i="12"/>
  <c r="CW24" i="12"/>
  <c r="CV24" i="12"/>
  <c r="CE24" i="12"/>
  <c r="CF24" i="12"/>
  <c r="CG24" i="12"/>
  <c r="CH24" i="12"/>
  <c r="BS24" i="12"/>
  <c r="BT24" i="12"/>
  <c r="BU24" i="12"/>
  <c r="BV24" i="12"/>
  <c r="BO24" i="12"/>
  <c r="BP24" i="12"/>
  <c r="BQ24" i="12"/>
  <c r="BR24" i="12"/>
  <c r="BA24" i="12"/>
  <c r="AW24" i="12"/>
  <c r="U24" i="12"/>
  <c r="C23" i="12"/>
  <c r="D23" i="12"/>
  <c r="E23" i="12"/>
  <c r="F23" i="12"/>
  <c r="G23" i="12"/>
  <c r="H23" i="12"/>
  <c r="I23" i="12"/>
  <c r="J23" i="12"/>
  <c r="K23" i="12"/>
  <c r="L23" i="12"/>
  <c r="M23" i="12"/>
  <c r="N23" i="12"/>
  <c r="O23" i="12"/>
  <c r="P23" i="12"/>
  <c r="Q23" i="12"/>
  <c r="R23" i="12"/>
  <c r="S23" i="12"/>
  <c r="T23" i="12"/>
  <c r="V23" i="12"/>
  <c r="W23" i="12"/>
  <c r="X23" i="12"/>
  <c r="Y23" i="12"/>
  <c r="Z23" i="12"/>
  <c r="AA23" i="12"/>
  <c r="AB23" i="12"/>
  <c r="AC23" i="12"/>
  <c r="AD23" i="12"/>
  <c r="AE23" i="12"/>
  <c r="AF23" i="12"/>
  <c r="AG23" i="12"/>
  <c r="AH23" i="12"/>
  <c r="AI23" i="12"/>
  <c r="AJ23" i="12"/>
  <c r="AK23" i="12"/>
  <c r="AL23" i="12"/>
  <c r="AM23" i="12"/>
  <c r="AN23" i="12"/>
  <c r="AO23" i="12"/>
  <c r="AP23" i="12"/>
  <c r="AQ23" i="12"/>
  <c r="AR23" i="12"/>
  <c r="AS23" i="12"/>
  <c r="AT23" i="12"/>
  <c r="AU23" i="12"/>
  <c r="AV23" i="12"/>
  <c r="AX23" i="12"/>
  <c r="AY23" i="12"/>
  <c r="AZ23" i="12"/>
  <c r="BA23" i="12"/>
  <c r="BB23" i="12"/>
  <c r="BC23" i="12"/>
  <c r="BD23" i="12"/>
  <c r="BE23" i="12"/>
  <c r="BF23" i="12"/>
  <c r="BG23" i="12"/>
  <c r="BH23" i="12"/>
  <c r="BI23" i="12"/>
  <c r="BJ23" i="12"/>
  <c r="BK23" i="12"/>
  <c r="BL23" i="12"/>
  <c r="BM23" i="12"/>
  <c r="BN23" i="12"/>
  <c r="BW23" i="12"/>
  <c r="BX23" i="12"/>
  <c r="BY23" i="12"/>
  <c r="BZ23" i="12"/>
  <c r="CA23" i="12"/>
  <c r="CB23" i="12"/>
  <c r="CC23" i="12"/>
  <c r="CD23" i="12"/>
  <c r="CI23" i="12"/>
  <c r="CJ23" i="12"/>
  <c r="CK23" i="12"/>
  <c r="CL23" i="12"/>
  <c r="CM23" i="12"/>
  <c r="CN23" i="12"/>
  <c r="CO23" i="12"/>
  <c r="CP23" i="12"/>
  <c r="CQ23" i="12"/>
  <c r="CR23" i="12"/>
  <c r="CS23" i="12"/>
  <c r="CT23" i="12"/>
  <c r="CX23" i="12"/>
  <c r="CW23" i="12"/>
  <c r="CV23" i="12"/>
  <c r="CE23" i="12"/>
  <c r="CF23" i="12"/>
  <c r="CG23" i="12"/>
  <c r="CH23" i="12"/>
  <c r="BS23" i="12"/>
  <c r="BT23" i="12"/>
  <c r="BU23" i="12"/>
  <c r="BV23" i="12"/>
  <c r="BO23" i="12"/>
  <c r="BP23" i="12"/>
  <c r="BQ23" i="12"/>
  <c r="BR23" i="12"/>
  <c r="AW23" i="12"/>
  <c r="U23" i="12"/>
  <c r="C22" i="12"/>
  <c r="D22" i="12"/>
  <c r="E22" i="12"/>
  <c r="F22" i="12"/>
  <c r="G22" i="12"/>
  <c r="H22" i="12"/>
  <c r="I22" i="12"/>
  <c r="J22" i="12"/>
  <c r="K22" i="12"/>
  <c r="L22" i="12"/>
  <c r="M22" i="12"/>
  <c r="N22" i="12"/>
  <c r="O22" i="12"/>
  <c r="P22" i="12"/>
  <c r="Q22" i="12"/>
  <c r="R22" i="12"/>
  <c r="S22" i="12"/>
  <c r="T22" i="12"/>
  <c r="V22" i="12"/>
  <c r="W22" i="12"/>
  <c r="X22" i="12"/>
  <c r="Y22" i="12"/>
  <c r="Z22" i="12"/>
  <c r="AA22" i="12"/>
  <c r="AB22" i="12"/>
  <c r="AC22" i="12"/>
  <c r="AD22" i="12"/>
  <c r="AE22" i="12"/>
  <c r="AF22" i="12"/>
  <c r="AG22" i="12"/>
  <c r="AH22" i="12"/>
  <c r="AI22" i="12"/>
  <c r="AJ22" i="12"/>
  <c r="AK22" i="12"/>
  <c r="AL22" i="12"/>
  <c r="AM22" i="12"/>
  <c r="AN22" i="12"/>
  <c r="AO22" i="12"/>
  <c r="AP22" i="12"/>
  <c r="AQ22" i="12"/>
  <c r="AR22" i="12"/>
  <c r="AS22" i="12"/>
  <c r="AT22" i="12"/>
  <c r="AU22" i="12"/>
  <c r="AV22" i="12"/>
  <c r="AX22" i="12"/>
  <c r="AY22" i="12"/>
  <c r="AZ22" i="12"/>
  <c r="BB22" i="12"/>
  <c r="BC22" i="12"/>
  <c r="BD22" i="12"/>
  <c r="BE22" i="12"/>
  <c r="BF22" i="12"/>
  <c r="BG22" i="12"/>
  <c r="BH22" i="12"/>
  <c r="BI22" i="12"/>
  <c r="BJ22" i="12"/>
  <c r="BK22" i="12"/>
  <c r="BL22" i="12"/>
  <c r="BM22" i="12"/>
  <c r="BN22" i="12"/>
  <c r="BW22" i="12"/>
  <c r="BX22" i="12"/>
  <c r="BZ22" i="12"/>
  <c r="CA22" i="12"/>
  <c r="CB22" i="12"/>
  <c r="CC22" i="12"/>
  <c r="CD22" i="12"/>
  <c r="CI22" i="12"/>
  <c r="CJ22" i="12"/>
  <c r="CK22" i="12"/>
  <c r="CL22" i="12"/>
  <c r="CM22" i="12"/>
  <c r="CN22" i="12"/>
  <c r="CO22" i="12"/>
  <c r="CP22" i="12"/>
  <c r="CQ22" i="12"/>
  <c r="CR22" i="12"/>
  <c r="CS22" i="12"/>
  <c r="CT22" i="12"/>
  <c r="CX22" i="12"/>
  <c r="CW22" i="12"/>
  <c r="CV22" i="12"/>
  <c r="CE22" i="12"/>
  <c r="CF22" i="12"/>
  <c r="CG22" i="12"/>
  <c r="CH22" i="12"/>
  <c r="BY22" i="12"/>
  <c r="BS22" i="12"/>
  <c r="BT22" i="12"/>
  <c r="BV22" i="12"/>
  <c r="BU22" i="12"/>
  <c r="BO22" i="12"/>
  <c r="BP22" i="12"/>
  <c r="BQ22" i="12"/>
  <c r="BR22" i="12"/>
  <c r="BA22" i="12"/>
  <c r="AW22" i="12"/>
  <c r="U22" i="12"/>
  <c r="C21" i="12"/>
  <c r="D21" i="12"/>
  <c r="F21" i="12"/>
  <c r="G21" i="12"/>
  <c r="H21" i="12"/>
  <c r="J21" i="12"/>
  <c r="K21" i="12"/>
  <c r="L21" i="12"/>
  <c r="N21" i="12"/>
  <c r="O21" i="12"/>
  <c r="P21" i="12"/>
  <c r="R21" i="12"/>
  <c r="S21" i="12"/>
  <c r="T21" i="12"/>
  <c r="U21" i="12"/>
  <c r="V21" i="12"/>
  <c r="W21" i="12"/>
  <c r="X21" i="12"/>
  <c r="Z21" i="12"/>
  <c r="AA21" i="12"/>
  <c r="AB21" i="12"/>
  <c r="AD21" i="12"/>
  <c r="AE21" i="12"/>
  <c r="AF21" i="12"/>
  <c r="AH21" i="12"/>
  <c r="AI21" i="12"/>
  <c r="AJ21" i="12"/>
  <c r="AL21" i="12"/>
  <c r="AM21" i="12"/>
  <c r="AN21" i="12"/>
  <c r="AP21" i="12"/>
  <c r="AQ21" i="12"/>
  <c r="AR21" i="12"/>
  <c r="AT21" i="12"/>
  <c r="AU21" i="12"/>
  <c r="AX21" i="12"/>
  <c r="AY21" i="12"/>
  <c r="AZ21" i="12"/>
  <c r="BB21" i="12"/>
  <c r="BC21" i="12"/>
  <c r="BD21" i="12"/>
  <c r="BE21" i="12"/>
  <c r="BF21" i="12"/>
  <c r="BG21" i="12"/>
  <c r="BH21" i="12"/>
  <c r="BJ21" i="12"/>
  <c r="BK21" i="12"/>
  <c r="BL21" i="12"/>
  <c r="BN21" i="12"/>
  <c r="BW21" i="12"/>
  <c r="BX21" i="12"/>
  <c r="BZ21" i="12"/>
  <c r="CA21" i="12"/>
  <c r="CB21" i="12"/>
  <c r="CD21" i="12"/>
  <c r="CI21" i="12"/>
  <c r="CJ21" i="12"/>
  <c r="CL21" i="12"/>
  <c r="CM21" i="12"/>
  <c r="CN21" i="12"/>
  <c r="CP21" i="12"/>
  <c r="CQ21" i="12"/>
  <c r="CR21" i="12"/>
  <c r="CT21" i="12"/>
  <c r="CX21" i="12"/>
  <c r="CW21" i="12"/>
  <c r="CV21" i="12"/>
  <c r="CS21" i="12"/>
  <c r="CO21" i="12"/>
  <c r="CK21" i="12"/>
  <c r="CE21" i="12"/>
  <c r="CF21" i="12"/>
  <c r="CH21" i="12"/>
  <c r="CG21" i="12"/>
  <c r="CC21" i="12"/>
  <c r="BY21" i="12"/>
  <c r="BS21" i="12"/>
  <c r="BT21" i="12"/>
  <c r="BV21" i="12"/>
  <c r="BU21" i="12"/>
  <c r="BO21" i="12"/>
  <c r="BP21" i="12"/>
  <c r="BR21" i="12"/>
  <c r="BQ21" i="12"/>
  <c r="BM21" i="12"/>
  <c r="BI21" i="12"/>
  <c r="BA21" i="12"/>
  <c r="AW21" i="12"/>
  <c r="AS21" i="12"/>
  <c r="AO21" i="12"/>
  <c r="AK21" i="12"/>
  <c r="AG21" i="12"/>
  <c r="AC21" i="12"/>
  <c r="Y21" i="12"/>
  <c r="Q21" i="12"/>
  <c r="M21" i="12"/>
  <c r="I21" i="12"/>
  <c r="E21" i="12"/>
  <c r="C20" i="12"/>
  <c r="D20" i="12"/>
  <c r="F20" i="12"/>
  <c r="G20" i="12"/>
  <c r="H20" i="12"/>
  <c r="J20" i="12"/>
  <c r="K20" i="12"/>
  <c r="L20" i="12"/>
  <c r="N20" i="12"/>
  <c r="O20" i="12"/>
  <c r="P20" i="12"/>
  <c r="R20" i="12"/>
  <c r="S20" i="12"/>
  <c r="T20" i="12"/>
  <c r="V20" i="12"/>
  <c r="W20" i="12"/>
  <c r="X20" i="12"/>
  <c r="Y20" i="12"/>
  <c r="Z20" i="12"/>
  <c r="AA20" i="12"/>
  <c r="AB20" i="12"/>
  <c r="AC20" i="12"/>
  <c r="AD20" i="12"/>
  <c r="AE20" i="12"/>
  <c r="AF20" i="12"/>
  <c r="AG20" i="12"/>
  <c r="AH20" i="12"/>
  <c r="AI20" i="12"/>
  <c r="AJ20" i="12"/>
  <c r="AK20" i="12"/>
  <c r="AL20" i="12"/>
  <c r="AM20" i="12"/>
  <c r="AN20" i="12"/>
  <c r="AP20" i="12"/>
  <c r="AQ20" i="12"/>
  <c r="AR20" i="12"/>
  <c r="AT20" i="12"/>
  <c r="AU20" i="12"/>
  <c r="AV20" i="12"/>
  <c r="AX20" i="12"/>
  <c r="AY20" i="12"/>
  <c r="AZ20" i="12"/>
  <c r="BB20" i="12"/>
  <c r="BC20" i="12"/>
  <c r="BD20" i="12"/>
  <c r="BF20" i="12"/>
  <c r="BG20" i="12"/>
  <c r="BH20" i="12"/>
  <c r="BI20" i="12"/>
  <c r="BJ20" i="12"/>
  <c r="BK20" i="12"/>
  <c r="BL20" i="12"/>
  <c r="BN20" i="12"/>
  <c r="BW20" i="12"/>
  <c r="BX20" i="12"/>
  <c r="BZ20" i="12"/>
  <c r="CA20" i="12"/>
  <c r="CB20" i="12"/>
  <c r="CD20" i="12"/>
  <c r="CI20" i="12"/>
  <c r="CJ20" i="12"/>
  <c r="CK20" i="12"/>
  <c r="CL20" i="12"/>
  <c r="CM20" i="12"/>
  <c r="CN20" i="12"/>
  <c r="CP20" i="12"/>
  <c r="CQ20" i="12"/>
  <c r="CR20" i="12"/>
  <c r="CT20" i="12"/>
  <c r="CX20" i="12"/>
  <c r="CW20" i="12"/>
  <c r="CV20" i="12"/>
  <c r="CS20" i="12"/>
  <c r="CO20" i="12"/>
  <c r="CE20" i="12"/>
  <c r="CF20" i="12"/>
  <c r="CG20" i="12"/>
  <c r="CH20" i="12"/>
  <c r="CC20" i="12"/>
  <c r="BY20" i="12"/>
  <c r="BS20" i="12"/>
  <c r="BT20" i="12"/>
  <c r="BV20" i="12"/>
  <c r="BU20" i="12"/>
  <c r="BO20" i="12"/>
  <c r="BP20" i="12"/>
  <c r="BQ20" i="12"/>
  <c r="BR20" i="12"/>
  <c r="BM20" i="12"/>
  <c r="BE20" i="12"/>
  <c r="BA20" i="12"/>
  <c r="AW20" i="12"/>
  <c r="AS20" i="12"/>
  <c r="AO20" i="12"/>
  <c r="U20" i="12"/>
  <c r="Q20" i="12"/>
  <c r="M20" i="12"/>
  <c r="I20" i="12"/>
  <c r="E20" i="12"/>
  <c r="C19" i="12"/>
  <c r="D19" i="12"/>
  <c r="E19" i="12"/>
  <c r="F19" i="12"/>
  <c r="G19" i="12"/>
  <c r="H19" i="12"/>
  <c r="I19" i="12"/>
  <c r="J19" i="12"/>
  <c r="K19" i="12"/>
  <c r="L19" i="12"/>
  <c r="M19" i="12"/>
  <c r="N19" i="12"/>
  <c r="O19" i="12"/>
  <c r="P19" i="12"/>
  <c r="Q19" i="12"/>
  <c r="R19" i="12"/>
  <c r="S19" i="12"/>
  <c r="T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X19" i="12"/>
  <c r="AY19" i="12"/>
  <c r="AZ19" i="12"/>
  <c r="BA19" i="12"/>
  <c r="BB19" i="12"/>
  <c r="BC19" i="12"/>
  <c r="BD19" i="12"/>
  <c r="BE19" i="12"/>
  <c r="BF19" i="12"/>
  <c r="BG19" i="12"/>
  <c r="BH19" i="12"/>
  <c r="BI19" i="12"/>
  <c r="BJ19" i="12"/>
  <c r="BK19" i="12"/>
  <c r="BL19" i="12"/>
  <c r="BM19" i="12"/>
  <c r="BN19" i="12"/>
  <c r="BW19" i="12"/>
  <c r="BX19" i="12"/>
  <c r="BY19" i="12"/>
  <c r="BZ19" i="12"/>
  <c r="CA19" i="12"/>
  <c r="CB19" i="12"/>
  <c r="CC19" i="12"/>
  <c r="CD19" i="12"/>
  <c r="CI19" i="12"/>
  <c r="CJ19" i="12"/>
  <c r="CK19" i="12"/>
  <c r="CL19" i="12"/>
  <c r="CM19" i="12"/>
  <c r="CN19" i="12"/>
  <c r="CO19" i="12"/>
  <c r="CP19" i="12"/>
  <c r="CQ19" i="12"/>
  <c r="CR19" i="12"/>
  <c r="CS19" i="12"/>
  <c r="CT19" i="12"/>
  <c r="CX19" i="12"/>
  <c r="CW19" i="12"/>
  <c r="CV19" i="12"/>
  <c r="CE19" i="12"/>
  <c r="CF19" i="12"/>
  <c r="CG19" i="12"/>
  <c r="CH19" i="12"/>
  <c r="BS19" i="12"/>
  <c r="BT19" i="12"/>
  <c r="BU19" i="12"/>
  <c r="BV19" i="12"/>
  <c r="BO19" i="12"/>
  <c r="BP19" i="12"/>
  <c r="BQ19" i="12"/>
  <c r="BR19" i="12"/>
  <c r="AW19" i="12"/>
  <c r="U19" i="12"/>
  <c r="C18" i="12"/>
  <c r="D18" i="12"/>
  <c r="E18" i="12"/>
  <c r="F18" i="12"/>
  <c r="G18" i="12"/>
  <c r="H18" i="12"/>
  <c r="I18" i="12"/>
  <c r="J18" i="12"/>
  <c r="K18" i="12"/>
  <c r="L18" i="12"/>
  <c r="M18" i="12"/>
  <c r="N18" i="12"/>
  <c r="O18" i="12"/>
  <c r="P18" i="12"/>
  <c r="Q18" i="12"/>
  <c r="R18" i="12"/>
  <c r="S18" i="12"/>
  <c r="T18" i="12"/>
  <c r="V18" i="12"/>
  <c r="W18" i="12"/>
  <c r="X18" i="12"/>
  <c r="Y18" i="12"/>
  <c r="Z18" i="12"/>
  <c r="AA18" i="12"/>
  <c r="AB18" i="12"/>
  <c r="AC18" i="12"/>
  <c r="AD18" i="12"/>
  <c r="AE18" i="12"/>
  <c r="AF18" i="12"/>
  <c r="AH18" i="12"/>
  <c r="AI18" i="12"/>
  <c r="AJ18" i="12"/>
  <c r="AK18" i="12"/>
  <c r="AL18" i="12"/>
  <c r="AM18" i="12"/>
  <c r="AN18" i="12"/>
  <c r="AP18" i="12"/>
  <c r="AQ18" i="12"/>
  <c r="AR18" i="12"/>
  <c r="AS18" i="12"/>
  <c r="AT18" i="12"/>
  <c r="AU18" i="12"/>
  <c r="AV18" i="12"/>
  <c r="AX18" i="12"/>
  <c r="AY18" i="12"/>
  <c r="AZ18" i="12"/>
  <c r="BB18" i="12"/>
  <c r="BC18" i="12"/>
  <c r="BD18" i="12"/>
  <c r="BE18" i="12"/>
  <c r="BF18" i="12"/>
  <c r="BG18" i="12"/>
  <c r="BH18" i="12"/>
  <c r="BI18" i="12"/>
  <c r="BJ18" i="12"/>
  <c r="BK18" i="12"/>
  <c r="BL18" i="12"/>
  <c r="BM18" i="12"/>
  <c r="BN18" i="12"/>
  <c r="BW18" i="12"/>
  <c r="BX18" i="12"/>
  <c r="BZ18" i="12"/>
  <c r="CA18" i="12"/>
  <c r="CB18" i="12"/>
  <c r="CC18" i="12"/>
  <c r="CD18" i="12"/>
  <c r="CI18" i="12"/>
  <c r="CJ18" i="12"/>
  <c r="CK18" i="12"/>
  <c r="CL18" i="12"/>
  <c r="CM18" i="12"/>
  <c r="CN18" i="12"/>
  <c r="CO18" i="12"/>
  <c r="CP18" i="12"/>
  <c r="CQ18" i="12"/>
  <c r="CR18" i="12"/>
  <c r="CS18" i="12"/>
  <c r="CT18" i="12"/>
  <c r="CX18" i="12"/>
  <c r="CW18" i="12"/>
  <c r="CV18" i="12"/>
  <c r="CE18" i="12"/>
  <c r="CF18" i="12"/>
  <c r="CG18" i="12"/>
  <c r="CH18" i="12"/>
  <c r="BY18" i="12"/>
  <c r="BS18" i="12"/>
  <c r="BT18" i="12"/>
  <c r="BV18" i="12"/>
  <c r="BU18" i="12"/>
  <c r="BO18" i="12"/>
  <c r="BP18" i="12"/>
  <c r="BQ18" i="12"/>
  <c r="BR18" i="12"/>
  <c r="BA18" i="12"/>
  <c r="AW18" i="12"/>
  <c r="AO18" i="12"/>
  <c r="AG18" i="12"/>
  <c r="U18" i="12"/>
  <c r="C17"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H17" i="12"/>
  <c r="AI17" i="12"/>
  <c r="AJ17" i="12"/>
  <c r="AK17" i="12"/>
  <c r="AL17" i="12"/>
  <c r="AM17" i="12"/>
  <c r="AN17" i="12"/>
  <c r="AO17" i="12"/>
  <c r="AP17" i="12"/>
  <c r="AQ17" i="12"/>
  <c r="AR17" i="12"/>
  <c r="AS17" i="12"/>
  <c r="AT17" i="12"/>
  <c r="AU17" i="12"/>
  <c r="AV17" i="12"/>
  <c r="AX17" i="12"/>
  <c r="AY17" i="12"/>
  <c r="AZ17" i="12"/>
  <c r="BB17" i="12"/>
  <c r="BC17" i="12"/>
  <c r="BD17" i="12"/>
  <c r="BE17" i="12"/>
  <c r="BF17" i="12"/>
  <c r="BG17" i="12"/>
  <c r="BH17" i="12"/>
  <c r="BI17" i="12"/>
  <c r="BJ17" i="12"/>
  <c r="BK17" i="12"/>
  <c r="BL17" i="12"/>
  <c r="BM17" i="12"/>
  <c r="BN17" i="12"/>
  <c r="BW17" i="12"/>
  <c r="BX17" i="12"/>
  <c r="BY17" i="12"/>
  <c r="BZ17" i="12"/>
  <c r="CA17" i="12"/>
  <c r="CB17" i="12"/>
  <c r="CC17" i="12"/>
  <c r="CD17" i="12"/>
  <c r="CI17" i="12"/>
  <c r="CJ17" i="12"/>
  <c r="CL17" i="12"/>
  <c r="CM17" i="12"/>
  <c r="CN17" i="12"/>
  <c r="CP17" i="12"/>
  <c r="CQ17" i="12"/>
  <c r="CR17" i="12"/>
  <c r="CT17" i="12"/>
  <c r="CX17" i="12"/>
  <c r="CW17" i="12"/>
  <c r="CV17" i="12"/>
  <c r="CS17" i="12"/>
  <c r="CO17" i="12"/>
  <c r="CK17" i="12"/>
  <c r="CE17" i="12"/>
  <c r="CF17" i="12"/>
  <c r="CH17" i="12"/>
  <c r="CG17" i="12"/>
  <c r="BS17" i="12"/>
  <c r="BT17" i="12"/>
  <c r="BU17" i="12"/>
  <c r="BV17" i="12"/>
  <c r="BO17" i="12"/>
  <c r="BP17" i="12"/>
  <c r="BQ17" i="12"/>
  <c r="BR17" i="12"/>
  <c r="BA17" i="12"/>
  <c r="AW17" i="12"/>
  <c r="AG17" i="12"/>
  <c r="C16" i="12"/>
  <c r="D16" i="12"/>
  <c r="F16" i="12"/>
  <c r="G16" i="12"/>
  <c r="H16" i="12"/>
  <c r="J16" i="12"/>
  <c r="K16" i="12"/>
  <c r="L16" i="12"/>
  <c r="N16" i="12"/>
  <c r="O16" i="12"/>
  <c r="P16" i="12"/>
  <c r="R16" i="12"/>
  <c r="S16" i="12"/>
  <c r="T16" i="12"/>
  <c r="V16" i="12"/>
  <c r="W16" i="12"/>
  <c r="X16" i="12"/>
  <c r="Z16" i="12"/>
  <c r="AA16" i="12"/>
  <c r="AB16" i="12"/>
  <c r="AD16" i="12"/>
  <c r="AE16" i="12"/>
  <c r="AF16" i="12"/>
  <c r="AH16" i="12"/>
  <c r="AI16" i="12"/>
  <c r="AJ16" i="12"/>
  <c r="AL16" i="12"/>
  <c r="AM16" i="12"/>
  <c r="AN16" i="12"/>
  <c r="AP16" i="12"/>
  <c r="AQ16" i="12"/>
  <c r="AR16" i="12"/>
  <c r="AT16" i="12"/>
  <c r="AU16" i="12"/>
  <c r="AV16" i="12"/>
  <c r="AX16" i="12"/>
  <c r="AY16" i="12"/>
  <c r="AZ16" i="12"/>
  <c r="BB16" i="12"/>
  <c r="BC16" i="12"/>
  <c r="BD16" i="12"/>
  <c r="BF16" i="12"/>
  <c r="BG16" i="12"/>
  <c r="BH16" i="12"/>
  <c r="BJ16" i="12"/>
  <c r="BK16" i="12"/>
  <c r="BL16" i="12"/>
  <c r="BN16" i="12"/>
  <c r="BW16" i="12"/>
  <c r="BX16" i="12"/>
  <c r="BZ16" i="12"/>
  <c r="CA16" i="12"/>
  <c r="CB16" i="12"/>
  <c r="CD16" i="12"/>
  <c r="CI16" i="12"/>
  <c r="CJ16" i="12"/>
  <c r="CL16" i="12"/>
  <c r="CM16" i="12"/>
  <c r="CN16" i="12"/>
  <c r="CP16" i="12"/>
  <c r="CQ16" i="12"/>
  <c r="CR16" i="12"/>
  <c r="CT16" i="12"/>
  <c r="CX16" i="12"/>
  <c r="CW16" i="12"/>
  <c r="CV16" i="12"/>
  <c r="CS16" i="12"/>
  <c r="CO16" i="12"/>
  <c r="CK16" i="12"/>
  <c r="CE16" i="12"/>
  <c r="CF16" i="12"/>
  <c r="CH16" i="12"/>
  <c r="CG16" i="12"/>
  <c r="CC16" i="12"/>
  <c r="BY16" i="12"/>
  <c r="BS16" i="12"/>
  <c r="BT16" i="12"/>
  <c r="BV16" i="12"/>
  <c r="BU16" i="12"/>
  <c r="BO16" i="12"/>
  <c r="BP16" i="12"/>
  <c r="BR16" i="12"/>
  <c r="BQ16" i="12"/>
  <c r="BM16" i="12"/>
  <c r="BI16" i="12"/>
  <c r="BE16" i="12"/>
  <c r="BA16" i="12"/>
  <c r="AW16" i="12"/>
  <c r="AS16" i="12"/>
  <c r="AO16" i="12"/>
  <c r="AK16" i="12"/>
  <c r="AG16" i="12"/>
  <c r="AC16" i="12"/>
  <c r="Y16" i="12"/>
  <c r="U16" i="12"/>
  <c r="Q16" i="12"/>
  <c r="M16" i="12"/>
  <c r="I16" i="12"/>
  <c r="E16" i="12"/>
  <c r="C15" i="12"/>
  <c r="D15" i="12"/>
  <c r="F15" i="12"/>
  <c r="G15" i="12"/>
  <c r="H15" i="12"/>
  <c r="J15" i="12"/>
  <c r="K15" i="12"/>
  <c r="L15" i="12"/>
  <c r="N15" i="12"/>
  <c r="O15" i="12"/>
  <c r="P15" i="12"/>
  <c r="R15" i="12"/>
  <c r="S15" i="12"/>
  <c r="T15" i="12"/>
  <c r="U15" i="12"/>
  <c r="V15" i="12"/>
  <c r="W15" i="12"/>
  <c r="X15" i="12"/>
  <c r="Z15" i="12"/>
  <c r="AA15" i="12"/>
  <c r="AB15" i="12"/>
  <c r="AC15" i="12"/>
  <c r="AD15" i="12"/>
  <c r="AE15" i="12"/>
  <c r="AF15" i="12"/>
  <c r="AG15" i="12"/>
  <c r="AH15" i="12"/>
  <c r="AI15" i="12"/>
  <c r="AJ15" i="12"/>
  <c r="AK15" i="12"/>
  <c r="AL15" i="12"/>
  <c r="AM15" i="12"/>
  <c r="AN15" i="12"/>
  <c r="AP15" i="12"/>
  <c r="AQ15" i="12"/>
  <c r="AR15" i="12"/>
  <c r="AT15" i="12"/>
  <c r="AU15" i="12"/>
  <c r="AV15" i="12"/>
  <c r="AX15" i="12"/>
  <c r="AY15" i="12"/>
  <c r="AZ15" i="12"/>
  <c r="BB15" i="12"/>
  <c r="BC15" i="12"/>
  <c r="BD15" i="12"/>
  <c r="BE15" i="12"/>
  <c r="BF15" i="12"/>
  <c r="BG15" i="12"/>
  <c r="BH15" i="12"/>
  <c r="BI15" i="12"/>
  <c r="BJ15" i="12"/>
  <c r="BK15" i="12"/>
  <c r="BL15" i="12"/>
  <c r="BM15" i="12"/>
  <c r="BN15" i="12"/>
  <c r="BW15" i="12"/>
  <c r="BX15" i="12"/>
  <c r="BY15" i="12"/>
  <c r="BZ15" i="12"/>
  <c r="CA15" i="12"/>
  <c r="CB15" i="12"/>
  <c r="CC15" i="12"/>
  <c r="CD15" i="12"/>
  <c r="CI15" i="12"/>
  <c r="CJ15" i="12"/>
  <c r="CL15" i="12"/>
  <c r="CM15" i="12"/>
  <c r="CN15" i="12"/>
  <c r="CP15" i="12"/>
  <c r="CQ15" i="12"/>
  <c r="CR15" i="12"/>
  <c r="CT15" i="12"/>
  <c r="CX15" i="12"/>
  <c r="CW15" i="12"/>
  <c r="CV15" i="12"/>
  <c r="CS15" i="12"/>
  <c r="CO15" i="12"/>
  <c r="CK15" i="12"/>
  <c r="CE15" i="12"/>
  <c r="CF15" i="12"/>
  <c r="CH15" i="12"/>
  <c r="CG15" i="12"/>
  <c r="BS15" i="12"/>
  <c r="BT15" i="12"/>
  <c r="BU15" i="12"/>
  <c r="BV15" i="12"/>
  <c r="BO15" i="12"/>
  <c r="BP15" i="12"/>
  <c r="BQ15" i="12"/>
  <c r="BR15" i="12"/>
  <c r="BA15" i="12"/>
  <c r="AW15" i="12"/>
  <c r="AS15" i="12"/>
  <c r="AO15" i="12"/>
  <c r="Y15" i="12"/>
  <c r="Q15" i="12"/>
  <c r="M15" i="12"/>
  <c r="I15" i="12"/>
  <c r="E15" i="12"/>
  <c r="C14" i="12"/>
  <c r="D14" i="12"/>
  <c r="F14" i="12"/>
  <c r="G14" i="12"/>
  <c r="H14" i="12"/>
  <c r="J14" i="12"/>
  <c r="K14" i="12"/>
  <c r="L14" i="12"/>
  <c r="N14" i="12"/>
  <c r="O14" i="12"/>
  <c r="P14" i="12"/>
  <c r="R14" i="12"/>
  <c r="S14" i="12"/>
  <c r="T14" i="12"/>
  <c r="V14" i="12"/>
  <c r="W14" i="12"/>
  <c r="X14" i="12"/>
  <c r="Z14" i="12"/>
  <c r="AA14" i="12"/>
  <c r="AB14" i="12"/>
  <c r="AD14" i="12"/>
  <c r="AE14" i="12"/>
  <c r="AF14" i="12"/>
  <c r="AH14" i="12"/>
  <c r="AI14" i="12"/>
  <c r="AJ14" i="12"/>
  <c r="AL14" i="12"/>
  <c r="AM14" i="12"/>
  <c r="AN14" i="12"/>
  <c r="AP14" i="12"/>
  <c r="AQ14" i="12"/>
  <c r="AR14" i="12"/>
  <c r="AT14" i="12"/>
  <c r="AU14" i="12"/>
  <c r="AV14" i="12"/>
  <c r="AX14" i="12"/>
  <c r="AY14" i="12"/>
  <c r="AZ14" i="12"/>
  <c r="BB14" i="12"/>
  <c r="BC14" i="12"/>
  <c r="BD14" i="12"/>
  <c r="BF14" i="12"/>
  <c r="BG14" i="12"/>
  <c r="BH14" i="12"/>
  <c r="BJ14" i="12"/>
  <c r="BK14" i="12"/>
  <c r="BL14" i="12"/>
  <c r="BN14" i="12"/>
  <c r="BW14" i="12"/>
  <c r="BX14" i="12"/>
  <c r="BZ14" i="12"/>
  <c r="CA14" i="12"/>
  <c r="CB14" i="12"/>
  <c r="CD14" i="12"/>
  <c r="CI14" i="12"/>
  <c r="CJ14" i="12"/>
  <c r="CL14" i="12"/>
  <c r="CM14" i="12"/>
  <c r="CN14" i="12"/>
  <c r="CP14" i="12"/>
  <c r="CQ14" i="12"/>
  <c r="CR14" i="12"/>
  <c r="CT14" i="12"/>
  <c r="CX14" i="12"/>
  <c r="CW14" i="12"/>
  <c r="CV14" i="12"/>
  <c r="CS14" i="12"/>
  <c r="CO14" i="12"/>
  <c r="CK14" i="12"/>
  <c r="CE14" i="12"/>
  <c r="CF14" i="12"/>
  <c r="CH14" i="12"/>
  <c r="CG14" i="12"/>
  <c r="CC14" i="12"/>
  <c r="BY14" i="12"/>
  <c r="BS14" i="12"/>
  <c r="BT14" i="12"/>
  <c r="BV14" i="12"/>
  <c r="BU14" i="12"/>
  <c r="BO14" i="12"/>
  <c r="BP14" i="12"/>
  <c r="BR14" i="12"/>
  <c r="BQ14" i="12"/>
  <c r="BM14" i="12"/>
  <c r="BI14" i="12"/>
  <c r="BE14" i="12"/>
  <c r="BA14" i="12"/>
  <c r="AW14" i="12"/>
  <c r="AS14" i="12"/>
  <c r="AO14" i="12"/>
  <c r="AK14" i="12"/>
  <c r="AG14" i="12"/>
  <c r="AC14" i="12"/>
  <c r="Y14" i="12"/>
  <c r="U14" i="12"/>
  <c r="Q14" i="12"/>
  <c r="M14" i="12"/>
  <c r="I14" i="12"/>
  <c r="E14" i="12"/>
  <c r="C13" i="12"/>
  <c r="D13"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P13" i="12"/>
  <c r="AQ13" i="12"/>
  <c r="AR13" i="12"/>
  <c r="AS13" i="12"/>
  <c r="AT13" i="12"/>
  <c r="AU13" i="12"/>
  <c r="AV13" i="12"/>
  <c r="AX13" i="12"/>
  <c r="AY13" i="12"/>
  <c r="AZ13" i="12"/>
  <c r="BB13" i="12"/>
  <c r="BC13" i="12"/>
  <c r="BD13" i="12"/>
  <c r="BE13" i="12"/>
  <c r="BF13" i="12"/>
  <c r="BG13" i="12"/>
  <c r="BH13" i="12"/>
  <c r="BI13" i="12"/>
  <c r="BJ13" i="12"/>
  <c r="BK13" i="12"/>
  <c r="BL13" i="12"/>
  <c r="BM13" i="12"/>
  <c r="BN13" i="12"/>
  <c r="BW13" i="12"/>
  <c r="BX13" i="12"/>
  <c r="BY13" i="12"/>
  <c r="BZ13" i="12"/>
  <c r="CA13" i="12"/>
  <c r="CB13" i="12"/>
  <c r="CC13" i="12"/>
  <c r="CD13" i="12"/>
  <c r="CI13" i="12"/>
  <c r="CJ13" i="12"/>
  <c r="CK13" i="12"/>
  <c r="CL13" i="12"/>
  <c r="CM13" i="12"/>
  <c r="CN13" i="12"/>
  <c r="CP13" i="12"/>
  <c r="CQ13" i="12"/>
  <c r="CR13" i="12"/>
  <c r="CT13" i="12"/>
  <c r="CX13" i="12"/>
  <c r="CW13" i="12"/>
  <c r="CV13" i="12"/>
  <c r="CS13" i="12"/>
  <c r="CO13" i="12"/>
  <c r="CE13" i="12"/>
  <c r="CF13" i="12"/>
  <c r="CG13" i="12"/>
  <c r="CH13" i="12"/>
  <c r="BS13" i="12"/>
  <c r="BT13" i="12"/>
  <c r="BU13" i="12"/>
  <c r="BV13" i="12"/>
  <c r="BO13" i="12"/>
  <c r="BP13" i="12"/>
  <c r="BQ13" i="12"/>
  <c r="BR13" i="12"/>
  <c r="BA13" i="12"/>
  <c r="AW13" i="12"/>
  <c r="AO13" i="12"/>
  <c r="C12" i="12"/>
  <c r="D12" i="12"/>
  <c r="F12" i="12"/>
  <c r="G12" i="12"/>
  <c r="H12" i="12"/>
  <c r="J12" i="12"/>
  <c r="K12" i="12"/>
  <c r="L12" i="12"/>
  <c r="M12" i="12"/>
  <c r="N12" i="12"/>
  <c r="O12" i="12"/>
  <c r="P12" i="12"/>
  <c r="Q12" i="12"/>
  <c r="R12" i="12"/>
  <c r="S12" i="12"/>
  <c r="T12" i="12"/>
  <c r="V12" i="12"/>
  <c r="W12" i="12"/>
  <c r="X12" i="12"/>
  <c r="Z12" i="12"/>
  <c r="AA12" i="12"/>
  <c r="AB12" i="12"/>
  <c r="AD12" i="12"/>
  <c r="AE12" i="12"/>
  <c r="AF12" i="12"/>
  <c r="AG12" i="12"/>
  <c r="AH12" i="12"/>
  <c r="AI12" i="12"/>
  <c r="AJ12" i="12"/>
  <c r="AK12" i="12"/>
  <c r="AL12" i="12"/>
  <c r="AM12" i="12"/>
  <c r="AN12" i="12"/>
  <c r="AP12" i="12"/>
  <c r="AQ12" i="12"/>
  <c r="AR12" i="12"/>
  <c r="AS12" i="12"/>
  <c r="AT12" i="12"/>
  <c r="AU12" i="12"/>
  <c r="AV12" i="12"/>
  <c r="AX12" i="12"/>
  <c r="AY12" i="12"/>
  <c r="AZ12" i="12"/>
  <c r="BB12" i="12"/>
  <c r="BC12" i="12"/>
  <c r="BD12" i="12"/>
  <c r="BE12" i="12"/>
  <c r="BF12" i="12"/>
  <c r="BG12" i="12"/>
  <c r="BH12" i="12"/>
  <c r="BJ12" i="12"/>
  <c r="BK12" i="12"/>
  <c r="BL12" i="12"/>
  <c r="BM12" i="12"/>
  <c r="BN12" i="12"/>
  <c r="BW12" i="12"/>
  <c r="BX12" i="12"/>
  <c r="BZ12" i="12"/>
  <c r="CA12" i="12"/>
  <c r="CB12" i="12"/>
  <c r="CC12" i="12"/>
  <c r="CD12" i="12"/>
  <c r="CI12" i="12"/>
  <c r="CJ12" i="12"/>
  <c r="CK12" i="12"/>
  <c r="CL12" i="12"/>
  <c r="CM12" i="12"/>
  <c r="CN12" i="12"/>
  <c r="CO12" i="12"/>
  <c r="CP12" i="12"/>
  <c r="CQ12" i="12"/>
  <c r="CR12" i="12"/>
  <c r="CS12" i="12"/>
  <c r="CT12" i="12"/>
  <c r="CX12" i="12"/>
  <c r="CW12" i="12"/>
  <c r="CV12" i="12"/>
  <c r="CE12" i="12"/>
  <c r="CF12" i="12"/>
  <c r="CH12" i="12"/>
  <c r="CG12" i="12"/>
  <c r="BY12" i="12"/>
  <c r="BS12" i="12"/>
  <c r="BT12" i="12"/>
  <c r="BU12" i="12"/>
  <c r="BV12" i="12"/>
  <c r="BO12" i="12"/>
  <c r="BP12" i="12"/>
  <c r="BQ12" i="12"/>
  <c r="BR12" i="12"/>
  <c r="BI12" i="12"/>
  <c r="BA12" i="12"/>
  <c r="AW12" i="12"/>
  <c r="AO12" i="12"/>
  <c r="AC12" i="12"/>
  <c r="Y12" i="12"/>
  <c r="U12" i="12"/>
  <c r="I12" i="12"/>
  <c r="E12" i="12"/>
  <c r="C11" i="12"/>
  <c r="D11" i="12"/>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AI11" i="12"/>
  <c r="AJ11" i="12"/>
  <c r="AK11" i="12"/>
  <c r="AL11" i="12"/>
  <c r="AM11" i="12"/>
  <c r="AN11" i="12"/>
  <c r="AO11" i="12"/>
  <c r="AP11" i="12"/>
  <c r="AQ11" i="12"/>
  <c r="AR11" i="12"/>
  <c r="AS11" i="12"/>
  <c r="AT11" i="12"/>
  <c r="AU11" i="12"/>
  <c r="AV11" i="12"/>
  <c r="AX11" i="12"/>
  <c r="AY11" i="12"/>
  <c r="AZ11" i="12"/>
  <c r="BA11" i="12"/>
  <c r="BB11" i="12"/>
  <c r="BC11" i="12"/>
  <c r="BD11" i="12"/>
  <c r="BE11" i="12"/>
  <c r="BF11" i="12"/>
  <c r="BG11" i="12"/>
  <c r="BH11" i="12"/>
  <c r="BI11" i="12"/>
  <c r="BJ11" i="12"/>
  <c r="BK11" i="12"/>
  <c r="BL11" i="12"/>
  <c r="BM11" i="12"/>
  <c r="BN11" i="12"/>
  <c r="BW11" i="12"/>
  <c r="BX11" i="12"/>
  <c r="BY11" i="12"/>
  <c r="BZ11" i="12"/>
  <c r="CA11" i="12"/>
  <c r="CB11" i="12"/>
  <c r="CC11" i="12"/>
  <c r="CD11" i="12"/>
  <c r="CI11" i="12"/>
  <c r="CJ11" i="12"/>
  <c r="CK11" i="12"/>
  <c r="CL11" i="12"/>
  <c r="CM11" i="12"/>
  <c r="CN11" i="12"/>
  <c r="CO11" i="12"/>
  <c r="CP11" i="12"/>
  <c r="CQ11" i="12"/>
  <c r="CR11" i="12"/>
  <c r="CS11" i="12"/>
  <c r="CT11" i="12"/>
  <c r="CX11" i="12"/>
  <c r="CW11" i="12"/>
  <c r="CV11" i="12"/>
  <c r="CE11" i="12"/>
  <c r="CF11" i="12"/>
  <c r="CG11" i="12"/>
  <c r="CH11" i="12"/>
  <c r="BS11" i="12"/>
  <c r="BT11" i="12"/>
  <c r="BU11" i="12"/>
  <c r="BV11" i="12"/>
  <c r="BO11" i="12"/>
  <c r="BP11" i="12"/>
  <c r="BQ11" i="12"/>
  <c r="BR11" i="12"/>
  <c r="AW11" i="12"/>
  <c r="C10" i="12"/>
  <c r="D10" i="12"/>
  <c r="E10" i="12"/>
  <c r="F10" i="12"/>
  <c r="G10" i="12"/>
  <c r="H10" i="12"/>
  <c r="I10" i="12"/>
  <c r="J10" i="12"/>
  <c r="K10" i="12"/>
  <c r="L10" i="12"/>
  <c r="M10" i="12"/>
  <c r="N10" i="12"/>
  <c r="O10" i="12"/>
  <c r="P10" i="12"/>
  <c r="Q10" i="12"/>
  <c r="R10" i="12"/>
  <c r="S10" i="12"/>
  <c r="T10" i="12"/>
  <c r="V10" i="12"/>
  <c r="W10" i="12"/>
  <c r="X10" i="12"/>
  <c r="Y10" i="12"/>
  <c r="Z10" i="12"/>
  <c r="AA10" i="12"/>
  <c r="AB10" i="12"/>
  <c r="AC10" i="12"/>
  <c r="AD10" i="12"/>
  <c r="AE10" i="12"/>
  <c r="AF10" i="12"/>
  <c r="AH10" i="12"/>
  <c r="AI10" i="12"/>
  <c r="AJ10" i="12"/>
  <c r="AL10" i="12"/>
  <c r="AM10" i="12"/>
  <c r="AN10" i="12"/>
  <c r="AO10" i="12"/>
  <c r="AP10" i="12"/>
  <c r="AQ10" i="12"/>
  <c r="AR10" i="12"/>
  <c r="AS10" i="12"/>
  <c r="AT10" i="12"/>
  <c r="AU10" i="12"/>
  <c r="AV10" i="12"/>
  <c r="AX10" i="12"/>
  <c r="AY10" i="12"/>
  <c r="AZ10" i="12"/>
  <c r="BB10" i="12"/>
  <c r="BC10" i="12"/>
  <c r="BD10" i="12"/>
  <c r="BE10" i="12"/>
  <c r="BF10" i="12"/>
  <c r="BG10" i="12"/>
  <c r="BH10" i="12"/>
  <c r="BI10" i="12"/>
  <c r="BJ10" i="12"/>
  <c r="BK10" i="12"/>
  <c r="BL10" i="12"/>
  <c r="BM10" i="12"/>
  <c r="BN10" i="12"/>
  <c r="BW10" i="12"/>
  <c r="BX10" i="12"/>
  <c r="BY10" i="12"/>
  <c r="BZ10" i="12"/>
  <c r="CA10" i="12"/>
  <c r="CB10" i="12"/>
  <c r="CC10" i="12"/>
  <c r="CD10" i="12"/>
  <c r="CI10" i="12"/>
  <c r="CJ10" i="12"/>
  <c r="CL10" i="12"/>
  <c r="CM10" i="12"/>
  <c r="CN10" i="12"/>
  <c r="CP10" i="12"/>
  <c r="CQ10" i="12"/>
  <c r="CR10" i="12"/>
  <c r="CT10" i="12"/>
  <c r="CX10" i="12"/>
  <c r="CW10" i="12"/>
  <c r="CV10" i="12"/>
  <c r="CS10" i="12"/>
  <c r="CO10" i="12"/>
  <c r="CK10" i="12"/>
  <c r="CE10" i="12"/>
  <c r="CF10" i="12"/>
  <c r="CH10" i="12"/>
  <c r="CG10" i="12"/>
  <c r="BS10" i="12"/>
  <c r="BT10" i="12"/>
  <c r="BU10" i="12"/>
  <c r="BV10" i="12"/>
  <c r="BO10" i="12"/>
  <c r="BP10" i="12"/>
  <c r="BQ10" i="12"/>
  <c r="BR10" i="12"/>
  <c r="BA10" i="12"/>
  <c r="AW10" i="12"/>
  <c r="AK10" i="12"/>
  <c r="AG10" i="12"/>
  <c r="U10" i="12"/>
  <c r="C9" i="12"/>
  <c r="D9" i="12"/>
  <c r="F9" i="12"/>
  <c r="G9" i="12"/>
  <c r="H9" i="12"/>
  <c r="I9" i="12"/>
  <c r="J9" i="12"/>
  <c r="K9" i="12"/>
  <c r="L9" i="12"/>
  <c r="M9" i="12"/>
  <c r="N9" i="12"/>
  <c r="O9" i="12"/>
  <c r="P9" i="12"/>
  <c r="R9" i="12"/>
  <c r="S9" i="12"/>
  <c r="T9" i="12"/>
  <c r="V9" i="12"/>
  <c r="W9" i="12"/>
  <c r="X9" i="12"/>
  <c r="Y9" i="12"/>
  <c r="Z9" i="12"/>
  <c r="AA9" i="12"/>
  <c r="AB9" i="12"/>
  <c r="AC9" i="12"/>
  <c r="AD9" i="12"/>
  <c r="AE9" i="12"/>
  <c r="AF9" i="12"/>
  <c r="AG9" i="12"/>
  <c r="AH9" i="12"/>
  <c r="AI9" i="12"/>
  <c r="AJ9" i="12"/>
  <c r="AK9" i="12"/>
  <c r="AL9" i="12"/>
  <c r="AM9" i="12"/>
  <c r="AN9" i="12"/>
  <c r="AP9" i="12"/>
  <c r="AQ9" i="12"/>
  <c r="AR9" i="12"/>
  <c r="AS9" i="12"/>
  <c r="AT9" i="12"/>
  <c r="AU9" i="12"/>
  <c r="AV9" i="12"/>
  <c r="AX9" i="12"/>
  <c r="AY9" i="12"/>
  <c r="AZ9" i="12"/>
  <c r="BB9" i="12"/>
  <c r="BC9" i="12"/>
  <c r="BD9" i="12"/>
  <c r="BE9" i="12"/>
  <c r="BF9" i="12"/>
  <c r="BG9" i="12"/>
  <c r="BH9" i="12"/>
  <c r="BJ9" i="12"/>
  <c r="BK9" i="12"/>
  <c r="BL9" i="12"/>
  <c r="BN9" i="12"/>
  <c r="BW9" i="12"/>
  <c r="BX9" i="12"/>
  <c r="BZ9" i="12"/>
  <c r="CA9" i="12"/>
  <c r="CB9" i="12"/>
  <c r="CC9" i="12"/>
  <c r="CD9" i="12"/>
  <c r="CI9" i="12"/>
  <c r="CJ9" i="12"/>
  <c r="CK9" i="12"/>
  <c r="CL9" i="12"/>
  <c r="CM9" i="12"/>
  <c r="CN9" i="12"/>
  <c r="CO9" i="12"/>
  <c r="CP9" i="12"/>
  <c r="CQ9" i="12"/>
  <c r="CR9" i="12"/>
  <c r="CS9" i="12"/>
  <c r="CT9" i="12"/>
  <c r="CX9" i="12"/>
  <c r="CW9" i="12"/>
  <c r="CV9" i="12"/>
  <c r="CE9" i="12"/>
  <c r="CF9" i="12"/>
  <c r="CG9" i="12"/>
  <c r="CH9" i="12"/>
  <c r="BY9" i="12"/>
  <c r="BS9" i="12"/>
  <c r="BT9" i="12"/>
  <c r="BV9" i="12"/>
  <c r="BU9" i="12"/>
  <c r="BO9" i="12"/>
  <c r="BP9" i="12"/>
  <c r="BQ9" i="12"/>
  <c r="BR9" i="12"/>
  <c r="BM9" i="12"/>
  <c r="BI9" i="12"/>
  <c r="BA9" i="12"/>
  <c r="AW9" i="12"/>
  <c r="AO9" i="12"/>
  <c r="U9" i="12"/>
  <c r="Q9" i="12"/>
  <c r="E9" i="12"/>
  <c r="C8" i="12"/>
  <c r="D8" i="12"/>
  <c r="F8" i="12"/>
  <c r="G8" i="12"/>
  <c r="H8" i="12"/>
  <c r="J8" i="12"/>
  <c r="K8" i="12"/>
  <c r="L8" i="12"/>
  <c r="N8" i="12"/>
  <c r="O8" i="12"/>
  <c r="P8" i="12"/>
  <c r="R8" i="12"/>
  <c r="S8" i="12"/>
  <c r="T8" i="12"/>
  <c r="U8" i="12"/>
  <c r="V8" i="12"/>
  <c r="W8" i="12"/>
  <c r="X8" i="12"/>
  <c r="Z8" i="12"/>
  <c r="AA8" i="12"/>
  <c r="AB8" i="12"/>
  <c r="AD8" i="12"/>
  <c r="AE8" i="12"/>
  <c r="AF8" i="12"/>
  <c r="AH8" i="12"/>
  <c r="AI8" i="12"/>
  <c r="AJ8" i="12"/>
  <c r="AL8" i="12"/>
  <c r="AM8" i="12"/>
  <c r="AN8" i="12"/>
  <c r="AO8" i="12"/>
  <c r="AP8" i="12"/>
  <c r="AQ8" i="12"/>
  <c r="AR8" i="12"/>
  <c r="AT8" i="12"/>
  <c r="AU8" i="12"/>
  <c r="AV8" i="12"/>
  <c r="AX8" i="12"/>
  <c r="AY8" i="12"/>
  <c r="AZ8" i="12"/>
  <c r="BB8" i="12"/>
  <c r="BC8" i="12"/>
  <c r="BD8" i="12"/>
  <c r="BE8" i="12"/>
  <c r="BF8" i="12"/>
  <c r="BG8" i="12"/>
  <c r="BH8" i="12"/>
  <c r="BI8" i="12"/>
  <c r="BJ8" i="12"/>
  <c r="BK8" i="12"/>
  <c r="BL8" i="12"/>
  <c r="BM8" i="12"/>
  <c r="BN8" i="12"/>
  <c r="BW8" i="12"/>
  <c r="BX8" i="12"/>
  <c r="BZ8" i="12"/>
  <c r="CA8" i="12"/>
  <c r="CB8" i="12"/>
  <c r="CC8" i="12"/>
  <c r="CD8" i="12"/>
  <c r="CI8" i="12"/>
  <c r="CJ8" i="12"/>
  <c r="CK8" i="12"/>
  <c r="CL8" i="12"/>
  <c r="CM8" i="12"/>
  <c r="CN8" i="12"/>
  <c r="CP8" i="12"/>
  <c r="CQ8" i="12"/>
  <c r="CR8" i="12"/>
  <c r="CT8" i="12"/>
  <c r="CX8" i="12"/>
  <c r="CW8" i="12"/>
  <c r="CV8" i="12"/>
  <c r="CS8" i="12"/>
  <c r="CO8" i="12"/>
  <c r="CE8" i="12"/>
  <c r="CF8" i="12"/>
  <c r="CG8" i="12"/>
  <c r="CH8" i="12"/>
  <c r="BY8" i="12"/>
  <c r="BS8" i="12"/>
  <c r="BT8" i="12"/>
  <c r="BV8" i="12"/>
  <c r="BU8" i="12"/>
  <c r="BO8" i="12"/>
  <c r="BP8" i="12"/>
  <c r="BR8" i="12"/>
  <c r="BQ8" i="12"/>
  <c r="BA8" i="12"/>
  <c r="AW8" i="12"/>
  <c r="AS8" i="12"/>
  <c r="AK8" i="12"/>
  <c r="AG8" i="12"/>
  <c r="AC8" i="12"/>
  <c r="Y8" i="12"/>
  <c r="Q8" i="12"/>
  <c r="M8" i="12"/>
  <c r="I8" i="12"/>
  <c r="E8" i="12"/>
  <c r="C7" i="12"/>
  <c r="D7" i="12"/>
  <c r="F7" i="12"/>
  <c r="G7" i="12"/>
  <c r="H7" i="12"/>
  <c r="I7" i="12"/>
  <c r="J7" i="12"/>
  <c r="K7" i="12"/>
  <c r="L7" i="12"/>
  <c r="M7" i="12"/>
  <c r="N7" i="12"/>
  <c r="O7" i="12"/>
  <c r="P7" i="12"/>
  <c r="Q7" i="12"/>
  <c r="R7" i="12"/>
  <c r="S7" i="12"/>
  <c r="T7" i="12"/>
  <c r="V7" i="12"/>
  <c r="W7" i="12"/>
  <c r="X7" i="12"/>
  <c r="Y7" i="12"/>
  <c r="Z7" i="12"/>
  <c r="AA7" i="12"/>
  <c r="AB7" i="12"/>
  <c r="AC7" i="12"/>
  <c r="AD7" i="12"/>
  <c r="AE7" i="12"/>
  <c r="AF7" i="12"/>
  <c r="AG7" i="12"/>
  <c r="AH7" i="12"/>
  <c r="AI7" i="12"/>
  <c r="AJ7" i="12"/>
  <c r="AK7" i="12"/>
  <c r="AL7" i="12"/>
  <c r="AM7" i="12"/>
  <c r="AN7" i="12"/>
  <c r="AP7" i="12"/>
  <c r="AQ7" i="12"/>
  <c r="AR7" i="12"/>
  <c r="AS7" i="12"/>
  <c r="AT7" i="12"/>
  <c r="AU7" i="12"/>
  <c r="AV7" i="12"/>
  <c r="AX7" i="12"/>
  <c r="AY7" i="12"/>
  <c r="AZ7" i="12"/>
  <c r="BB7" i="12"/>
  <c r="BC7" i="12"/>
  <c r="BD7" i="12"/>
  <c r="BE7" i="12"/>
  <c r="BF7" i="12"/>
  <c r="BG7" i="12"/>
  <c r="BH7" i="12"/>
  <c r="BI7" i="12"/>
  <c r="BJ7" i="12"/>
  <c r="BK7" i="12"/>
  <c r="BL7" i="12"/>
  <c r="BM7" i="12"/>
  <c r="BN7" i="12"/>
  <c r="BW7" i="12"/>
  <c r="BX7" i="12"/>
  <c r="BZ7" i="12"/>
  <c r="CA7" i="12"/>
  <c r="CB7" i="12"/>
  <c r="CD7" i="12"/>
  <c r="CI7" i="12"/>
  <c r="CJ7" i="12"/>
  <c r="CK7" i="12"/>
  <c r="CL7" i="12"/>
  <c r="CM7" i="12"/>
  <c r="CN7" i="12"/>
  <c r="CP7" i="12"/>
  <c r="CQ7" i="12"/>
  <c r="CR7" i="12"/>
  <c r="CS7" i="12"/>
  <c r="CT7" i="12"/>
  <c r="CX7" i="12"/>
  <c r="CW7" i="12"/>
  <c r="CV7" i="12"/>
  <c r="CO7" i="12"/>
  <c r="CE7" i="12"/>
  <c r="CF7" i="12"/>
  <c r="CH7" i="12"/>
  <c r="CG7" i="12"/>
  <c r="CC7" i="12"/>
  <c r="BY7" i="12"/>
  <c r="BS7" i="12"/>
  <c r="BT7" i="12"/>
  <c r="BV7" i="12"/>
  <c r="BU7" i="12"/>
  <c r="BO7" i="12"/>
  <c r="BP7" i="12"/>
  <c r="BR7" i="12"/>
  <c r="BQ7" i="12"/>
  <c r="BA7" i="12"/>
  <c r="AW7" i="12"/>
  <c r="AO7" i="12"/>
  <c r="U7" i="12"/>
  <c r="E7"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X6" i="12"/>
  <c r="AY6" i="12"/>
  <c r="AZ6" i="12"/>
  <c r="BB6" i="12"/>
  <c r="BC6" i="12"/>
  <c r="BD6" i="12"/>
  <c r="BE6" i="12"/>
  <c r="BF6" i="12"/>
  <c r="BG6" i="12"/>
  <c r="BH6" i="12"/>
  <c r="BI6" i="12"/>
  <c r="BJ6" i="12"/>
  <c r="BK6" i="12"/>
  <c r="BL6" i="12"/>
  <c r="BM6" i="12"/>
  <c r="BN6" i="12"/>
  <c r="BW6" i="12"/>
  <c r="BX6" i="12"/>
  <c r="BY6" i="12"/>
  <c r="BZ6" i="12"/>
  <c r="CA6" i="12"/>
  <c r="CB6" i="12"/>
  <c r="CC6" i="12"/>
  <c r="CD6" i="12"/>
  <c r="CI6" i="12"/>
  <c r="CJ6" i="12"/>
  <c r="CK6" i="12"/>
  <c r="CL6" i="12"/>
  <c r="CM6" i="12"/>
  <c r="CN6" i="12"/>
  <c r="CP6" i="12"/>
  <c r="CQ6" i="12"/>
  <c r="CR6" i="12"/>
  <c r="CS6" i="12"/>
  <c r="CT6" i="12"/>
  <c r="CX6" i="12"/>
  <c r="CW6" i="12"/>
  <c r="CV6" i="12"/>
  <c r="CO6" i="12"/>
  <c r="CE6" i="12"/>
  <c r="CF6" i="12"/>
  <c r="CH6" i="12"/>
  <c r="CG6" i="12"/>
  <c r="BS6" i="12"/>
  <c r="BT6" i="12"/>
  <c r="BU6" i="12"/>
  <c r="BV6" i="12"/>
  <c r="BO6" i="12"/>
  <c r="BP6" i="12"/>
  <c r="BQ6" i="12"/>
  <c r="BR6" i="12"/>
  <c r="BA6" i="12"/>
  <c r="AW6" i="12"/>
  <c r="CQ5" i="12"/>
  <c r="CR5" i="12"/>
  <c r="CT5" i="12"/>
  <c r="CS5" i="12"/>
  <c r="CM5" i="12"/>
  <c r="CN5" i="12"/>
  <c r="CP5" i="12"/>
  <c r="CO5" i="12"/>
  <c r="CI5" i="12"/>
  <c r="CJ5" i="12"/>
  <c r="CL5" i="12"/>
  <c r="CK5" i="12"/>
  <c r="CE5" i="12"/>
  <c r="CF5" i="12"/>
  <c r="CH5" i="12"/>
  <c r="CG5" i="12"/>
  <c r="CA5" i="12"/>
  <c r="CB5" i="12"/>
  <c r="CC5" i="12"/>
  <c r="CD5" i="12"/>
  <c r="BW5" i="12"/>
  <c r="BX5" i="12"/>
  <c r="BY5" i="12"/>
  <c r="BZ5" i="12"/>
  <c r="BS5" i="12"/>
  <c r="BT5" i="12"/>
  <c r="BU5" i="12"/>
  <c r="BV5" i="12"/>
  <c r="BO5" i="12"/>
  <c r="BP5" i="12"/>
  <c r="BR5" i="12"/>
  <c r="BQ5" i="12"/>
  <c r="BK5" i="12"/>
  <c r="BL5" i="12"/>
  <c r="BM5" i="12"/>
  <c r="BN5" i="12"/>
  <c r="BG5" i="12"/>
  <c r="BH5" i="12"/>
  <c r="BI5" i="12"/>
  <c r="BJ5" i="12"/>
  <c r="BC5" i="12"/>
  <c r="BD5" i="12"/>
  <c r="BF5" i="12"/>
  <c r="BE5" i="12"/>
  <c r="AY5" i="12"/>
  <c r="AZ5" i="12"/>
  <c r="BB5" i="12"/>
  <c r="BA5" i="12"/>
  <c r="AU5" i="12"/>
  <c r="AV5" i="12"/>
  <c r="AX5" i="12"/>
  <c r="AW5" i="12"/>
  <c r="AQ5" i="12"/>
  <c r="AR5" i="12"/>
  <c r="AT5" i="12"/>
  <c r="AS5" i="12"/>
  <c r="AM5" i="12"/>
  <c r="AN5" i="12"/>
  <c r="AP5" i="12"/>
  <c r="AO5" i="12"/>
  <c r="AI5" i="12"/>
  <c r="AJ5" i="12"/>
  <c r="AL5" i="12"/>
  <c r="AK5" i="12"/>
  <c r="AE5" i="12"/>
  <c r="AF5" i="12"/>
  <c r="AH5" i="12"/>
  <c r="AG5" i="12"/>
  <c r="AA5" i="12"/>
  <c r="AB5" i="12"/>
  <c r="AC5" i="12"/>
  <c r="AD5" i="12"/>
  <c r="W5" i="12"/>
  <c r="X5" i="12"/>
  <c r="Y5" i="12"/>
  <c r="Z5" i="12"/>
  <c r="S5" i="12"/>
  <c r="T5" i="12"/>
  <c r="U5" i="12"/>
  <c r="V5" i="12"/>
  <c r="O5" i="12"/>
  <c r="P5" i="12"/>
  <c r="Q5" i="12"/>
  <c r="R5" i="12"/>
  <c r="K5" i="12"/>
  <c r="L5" i="12"/>
  <c r="M5" i="12"/>
  <c r="N5" i="12"/>
  <c r="G5" i="12"/>
  <c r="H5" i="12"/>
  <c r="I5" i="12"/>
  <c r="J5" i="12"/>
  <c r="C5" i="12"/>
  <c r="D5" i="12"/>
  <c r="E5" i="12"/>
  <c r="F5" i="12"/>
  <c r="CQ4" i="12"/>
  <c r="CR4" i="12"/>
  <c r="CT4" i="12"/>
  <c r="CS4" i="12"/>
  <c r="CM4" i="12"/>
  <c r="CN4" i="12"/>
  <c r="CP4" i="12"/>
  <c r="CO4" i="12"/>
  <c r="CI4" i="12"/>
  <c r="CJ4" i="12"/>
  <c r="CL4" i="12"/>
  <c r="CK4" i="12"/>
  <c r="CE4" i="12"/>
  <c r="CF4" i="12"/>
  <c r="CH4" i="12"/>
  <c r="CG4" i="12"/>
  <c r="CA4" i="12"/>
  <c r="CB4" i="12"/>
  <c r="CD4" i="12"/>
  <c r="CC4" i="12"/>
  <c r="BW4" i="12"/>
  <c r="BX4" i="12"/>
  <c r="BZ4" i="12"/>
  <c r="BY4" i="12"/>
  <c r="BS4" i="12"/>
  <c r="BT4" i="12"/>
  <c r="BV4" i="12"/>
  <c r="BU4" i="12"/>
  <c r="BO4" i="12"/>
  <c r="BP4" i="12"/>
  <c r="BR4" i="12"/>
  <c r="BQ4" i="12"/>
  <c r="BK4" i="12"/>
  <c r="BL4" i="12"/>
  <c r="BN4" i="12"/>
  <c r="BM4" i="12"/>
  <c r="BG4" i="12"/>
  <c r="BH4" i="12"/>
  <c r="BJ4" i="12"/>
  <c r="BI4" i="12"/>
  <c r="BC4" i="12"/>
  <c r="BD4" i="12"/>
  <c r="BF4" i="12"/>
  <c r="BE4" i="12"/>
  <c r="AY4" i="12"/>
  <c r="AZ4" i="12"/>
  <c r="BB4" i="12"/>
  <c r="BA4" i="12"/>
  <c r="AU4" i="12"/>
  <c r="AV4" i="12"/>
  <c r="AX4" i="12"/>
  <c r="AW4" i="12"/>
  <c r="AQ4" i="12"/>
  <c r="AR4" i="12"/>
  <c r="AT4" i="12"/>
  <c r="AS4" i="12"/>
  <c r="AM4" i="12"/>
  <c r="AN4" i="12"/>
  <c r="AP4" i="12"/>
  <c r="AO4" i="12"/>
  <c r="AI4" i="12"/>
  <c r="AJ4" i="12"/>
  <c r="AL4" i="12"/>
  <c r="AK4" i="12"/>
  <c r="AE4" i="12"/>
  <c r="AH4" i="12"/>
  <c r="AG4" i="12"/>
  <c r="AA4" i="12"/>
  <c r="AB4" i="12"/>
  <c r="AD4" i="12"/>
  <c r="AC4" i="12"/>
  <c r="W4" i="12"/>
  <c r="X4" i="12"/>
  <c r="Z4" i="12"/>
  <c r="Y4" i="12"/>
  <c r="S4" i="12"/>
  <c r="T4" i="12"/>
  <c r="V4" i="12"/>
  <c r="U4" i="12"/>
  <c r="O4" i="12"/>
  <c r="P4" i="12"/>
  <c r="Q4" i="12"/>
  <c r="R4" i="12"/>
  <c r="K4" i="12"/>
  <c r="L4" i="12"/>
  <c r="M4" i="12"/>
  <c r="N4" i="12"/>
  <c r="G4" i="12"/>
  <c r="H4" i="12"/>
  <c r="I4" i="12"/>
  <c r="J4" i="12"/>
  <c r="C4" i="12"/>
  <c r="D4" i="12"/>
  <c r="E4" i="12"/>
  <c r="F4" i="12"/>
  <c r="AF49" i="11"/>
  <c r="AE49" i="11"/>
  <c r="AC49" i="11"/>
  <c r="AF48" i="11"/>
  <c r="AE48" i="11"/>
  <c r="AC48" i="11"/>
  <c r="AF47" i="11"/>
  <c r="AE47" i="11"/>
  <c r="AC47" i="11"/>
  <c r="AF46" i="11"/>
  <c r="AE46" i="11"/>
  <c r="AC46" i="11"/>
  <c r="AF44" i="11"/>
  <c r="AE44" i="11"/>
  <c r="AC44" i="11"/>
  <c r="AF43" i="11"/>
  <c r="AE43" i="11"/>
  <c r="AC43" i="11"/>
  <c r="AF42" i="11"/>
  <c r="AE42" i="11"/>
  <c r="AC42" i="11"/>
  <c r="AF41" i="11"/>
  <c r="AE41" i="11"/>
  <c r="AC41" i="11"/>
  <c r="AF40" i="11"/>
  <c r="AE40" i="11"/>
  <c r="AC40" i="11"/>
  <c r="AF38" i="11"/>
  <c r="AE38" i="11"/>
  <c r="AC38" i="11"/>
  <c r="AF37" i="11"/>
  <c r="AE37" i="11"/>
  <c r="AC37" i="11"/>
  <c r="AF36" i="11"/>
  <c r="AE36" i="11"/>
  <c r="AC36" i="11"/>
  <c r="AF35" i="11"/>
  <c r="AE35" i="11"/>
  <c r="AC35" i="11"/>
  <c r="AF34" i="11"/>
  <c r="AE34" i="11"/>
  <c r="AC34" i="11"/>
  <c r="AF33" i="11"/>
  <c r="AE33" i="11"/>
  <c r="AC33" i="11"/>
  <c r="AF32" i="11"/>
  <c r="AE32" i="11"/>
  <c r="AC32" i="11"/>
  <c r="AF30" i="11"/>
  <c r="AE30" i="11"/>
  <c r="AC30" i="11"/>
  <c r="AF28" i="11"/>
  <c r="AE28" i="11"/>
  <c r="AC28" i="11"/>
  <c r="AF27" i="11"/>
  <c r="AE27" i="11"/>
  <c r="AC27" i="11"/>
  <c r="AF26" i="11"/>
  <c r="AE26" i="11"/>
  <c r="AC26" i="11"/>
  <c r="AF25" i="11"/>
  <c r="AE25" i="11"/>
  <c r="AC25" i="11"/>
  <c r="AF24" i="11"/>
  <c r="AE24" i="11"/>
  <c r="AC24" i="11"/>
  <c r="AF23" i="11"/>
  <c r="AE23" i="11"/>
  <c r="AC23" i="11"/>
  <c r="AF22" i="11"/>
  <c r="AE22" i="11"/>
  <c r="AC22" i="11"/>
  <c r="AF21" i="11"/>
  <c r="AE21" i="11"/>
  <c r="AC21" i="11"/>
  <c r="AF20" i="11"/>
  <c r="AE20" i="11"/>
  <c r="AC20" i="11"/>
  <c r="AF19" i="11"/>
  <c r="AE19" i="11"/>
  <c r="AC19" i="11"/>
  <c r="AF18" i="11"/>
  <c r="AE18" i="11"/>
  <c r="AC18" i="11"/>
  <c r="AF17" i="11"/>
  <c r="AE17" i="11"/>
  <c r="AC17" i="11"/>
  <c r="AF16" i="11"/>
  <c r="AE16" i="11"/>
  <c r="AC16" i="11"/>
  <c r="AF15" i="11"/>
  <c r="AE15" i="11"/>
  <c r="AC15" i="11"/>
  <c r="AF14" i="11"/>
  <c r="AE14" i="11"/>
  <c r="AC14" i="11"/>
  <c r="AF13" i="11"/>
  <c r="AE13" i="11"/>
  <c r="AC13" i="11"/>
  <c r="AF12" i="11"/>
  <c r="AE12" i="11"/>
  <c r="AC12" i="11"/>
  <c r="AF11" i="11"/>
  <c r="AE11" i="11"/>
  <c r="AC11" i="11"/>
  <c r="AF10" i="11"/>
  <c r="AE10" i="11"/>
  <c r="AC10" i="11"/>
  <c r="AF9" i="11"/>
  <c r="AE9" i="11"/>
  <c r="AC9" i="11"/>
  <c r="AF8" i="11"/>
  <c r="AE8" i="11"/>
  <c r="AC8" i="11"/>
  <c r="AF7" i="11"/>
  <c r="AE7" i="11"/>
  <c r="AC7" i="11"/>
  <c r="AF6" i="11"/>
  <c r="AE6" i="11"/>
  <c r="AC6" i="11"/>
  <c r="AF5" i="11"/>
  <c r="AE5" i="11"/>
  <c r="AC5" i="11"/>
  <c r="AF4" i="11"/>
  <c r="AE4" i="11"/>
  <c r="AC4" i="11"/>
  <c r="CV7" i="8"/>
  <c r="CV8" i="8"/>
  <c r="CV9" i="8"/>
  <c r="CV10" i="8"/>
  <c r="CV11" i="8"/>
  <c r="CV12" i="8"/>
  <c r="CV13" i="8"/>
  <c r="CV14" i="8"/>
  <c r="CV15" i="8"/>
  <c r="CV16" i="8"/>
  <c r="CV17" i="8"/>
  <c r="CV18" i="8"/>
  <c r="CV19" i="8"/>
  <c r="CV20" i="8"/>
  <c r="CV21" i="8"/>
  <c r="CV22" i="8"/>
  <c r="CV23" i="8"/>
  <c r="CV24" i="8"/>
  <c r="CV25" i="8"/>
  <c r="CV26" i="8"/>
  <c r="CV27" i="8"/>
  <c r="CV28" i="8"/>
  <c r="CV29" i="8"/>
  <c r="CV30" i="8"/>
  <c r="CV31" i="8"/>
  <c r="CV32" i="8"/>
  <c r="CV33" i="8"/>
  <c r="CV34" i="8"/>
  <c r="CV35" i="8"/>
  <c r="CV36" i="8"/>
  <c r="CV37" i="8"/>
  <c r="CV38" i="8"/>
  <c r="CV39" i="8"/>
  <c r="CV40" i="8"/>
  <c r="CV41" i="8"/>
  <c r="CV42" i="8"/>
  <c r="CV43" i="8"/>
  <c r="CV44" i="8"/>
  <c r="CV45" i="8"/>
  <c r="CV46" i="8"/>
  <c r="CV47" i="8"/>
  <c r="CV48" i="8"/>
  <c r="CV49" i="8"/>
  <c r="CV50" i="8"/>
  <c r="CV51" i="8"/>
  <c r="CV52" i="8"/>
  <c r="CV53" i="8"/>
  <c r="CV54" i="8"/>
  <c r="CV55" i="8"/>
  <c r="CV56" i="8"/>
  <c r="CV57" i="8"/>
  <c r="CV58" i="8"/>
  <c r="CV6" i="8"/>
  <c r="G61" i="8"/>
  <c r="H61" i="8"/>
  <c r="I61" i="8"/>
  <c r="J61" i="8"/>
  <c r="K61" i="8"/>
  <c r="L61" i="8"/>
  <c r="M61" i="8"/>
  <c r="N61" i="8"/>
  <c r="O61" i="8"/>
  <c r="P61" i="8"/>
  <c r="Q61" i="8"/>
  <c r="R61" i="8"/>
  <c r="S61" i="8"/>
  <c r="T61" i="8"/>
  <c r="U61" i="8"/>
  <c r="V61" i="8"/>
  <c r="W61" i="8"/>
  <c r="X61" i="8"/>
  <c r="Y61" i="8"/>
  <c r="Z61" i="8"/>
  <c r="AA61" i="8"/>
  <c r="AB61" i="8"/>
  <c r="AC61" i="8"/>
  <c r="AD61" i="8"/>
  <c r="AE61" i="8"/>
  <c r="AF61" i="8"/>
  <c r="AG61" i="8"/>
  <c r="AH61" i="8"/>
  <c r="AI61" i="8"/>
  <c r="AJ61" i="8"/>
  <c r="AK61" i="8"/>
  <c r="AL61" i="8"/>
  <c r="AM61" i="8"/>
  <c r="AN61" i="8"/>
  <c r="AO61" i="8"/>
  <c r="AP61" i="8"/>
  <c r="AQ61" i="8"/>
  <c r="AR61" i="8"/>
  <c r="AS61" i="8"/>
  <c r="AT61" i="8"/>
  <c r="AU61" i="8"/>
  <c r="AV61" i="8"/>
  <c r="AW61" i="8"/>
  <c r="AX61" i="8"/>
  <c r="AY61" i="8"/>
  <c r="AZ61" i="8"/>
  <c r="BA61" i="8"/>
  <c r="BB61" i="8"/>
  <c r="BC61" i="8"/>
  <c r="BD61" i="8"/>
  <c r="BE61" i="8"/>
  <c r="BF61" i="8"/>
  <c r="BG61" i="8"/>
  <c r="BH61" i="8"/>
  <c r="BI61" i="8"/>
  <c r="BJ61" i="8"/>
  <c r="BK61" i="8"/>
  <c r="BL61" i="8"/>
  <c r="BM61" i="8"/>
  <c r="BN61" i="8"/>
  <c r="BO61" i="8"/>
  <c r="BP61" i="8"/>
  <c r="BQ61" i="8"/>
  <c r="BR61" i="8"/>
  <c r="BS61" i="8"/>
  <c r="BT61" i="8"/>
  <c r="BU61" i="8"/>
  <c r="BV61" i="8"/>
  <c r="BW61" i="8"/>
  <c r="BX61" i="8"/>
  <c r="BY61" i="8"/>
  <c r="BZ61" i="8"/>
  <c r="CA61" i="8"/>
  <c r="CB61" i="8"/>
  <c r="CC61" i="8"/>
  <c r="CD61" i="8"/>
  <c r="CE61" i="8"/>
  <c r="CF61" i="8"/>
  <c r="CG61" i="8"/>
  <c r="CH61" i="8"/>
  <c r="CI61" i="8"/>
  <c r="CJ61" i="8"/>
  <c r="CK61" i="8"/>
  <c r="CL61" i="8"/>
  <c r="CM61" i="8"/>
  <c r="CN61" i="8"/>
  <c r="CO61" i="8"/>
  <c r="CP61" i="8"/>
  <c r="CQ61" i="8"/>
  <c r="CR61" i="8"/>
  <c r="CS61" i="8"/>
  <c r="CT61" i="8"/>
  <c r="F61" i="8"/>
  <c r="C13" i="8"/>
  <c r="D13" i="8"/>
  <c r="E13" i="8"/>
  <c r="F13" i="8"/>
  <c r="C14" i="8"/>
  <c r="D14" i="8"/>
  <c r="F14" i="8"/>
  <c r="C15" i="8"/>
  <c r="D15" i="8"/>
  <c r="F15" i="8"/>
  <c r="C16" i="8"/>
  <c r="D16" i="8"/>
  <c r="F16" i="8"/>
  <c r="C17" i="8"/>
  <c r="D17" i="8"/>
  <c r="E17" i="8"/>
  <c r="F17" i="8"/>
  <c r="C6" i="8"/>
  <c r="D6" i="8"/>
  <c r="E6" i="8"/>
  <c r="F6" i="8"/>
  <c r="C7" i="8"/>
  <c r="D7" i="8"/>
  <c r="F7" i="8"/>
  <c r="G7" i="8"/>
  <c r="H7" i="8"/>
  <c r="I7" i="8"/>
  <c r="J7" i="8"/>
  <c r="K7" i="8"/>
  <c r="L7" i="8"/>
  <c r="M7" i="8"/>
  <c r="N7" i="8"/>
  <c r="O7" i="8"/>
  <c r="P7" i="8"/>
  <c r="Q7" i="8"/>
  <c r="R7" i="8"/>
  <c r="S7" i="8"/>
  <c r="T7" i="8"/>
  <c r="V7" i="8"/>
  <c r="W7" i="8"/>
  <c r="X7" i="8"/>
  <c r="Y7" i="8"/>
  <c r="Z7" i="8"/>
  <c r="AA7" i="8"/>
  <c r="AB7" i="8"/>
  <c r="AC7" i="8"/>
  <c r="AD7" i="8"/>
  <c r="AE7" i="8"/>
  <c r="AF7" i="8"/>
  <c r="AG7" i="8"/>
  <c r="AH7" i="8"/>
  <c r="AI7" i="8"/>
  <c r="AJ7" i="8"/>
  <c r="AK7" i="8"/>
  <c r="AL7" i="8"/>
  <c r="AM7" i="8"/>
  <c r="AN7" i="8"/>
  <c r="AP7" i="8"/>
  <c r="AQ7" i="8"/>
  <c r="AR7" i="8"/>
  <c r="AS7" i="8"/>
  <c r="AT7" i="8"/>
  <c r="AU7" i="8"/>
  <c r="AV7" i="8"/>
  <c r="AX7" i="8"/>
  <c r="AY7" i="8"/>
  <c r="AZ7" i="8"/>
  <c r="BB7" i="8"/>
  <c r="BC7" i="8"/>
  <c r="BD7" i="8"/>
  <c r="BE7" i="8"/>
  <c r="BF7" i="8"/>
  <c r="BG7" i="8"/>
  <c r="BH7" i="8"/>
  <c r="BI7" i="8"/>
  <c r="BJ7" i="8"/>
  <c r="BK7" i="8"/>
  <c r="BL7" i="8"/>
  <c r="BM7" i="8"/>
  <c r="BN7" i="8"/>
  <c r="BW7" i="8"/>
  <c r="BX7" i="8"/>
  <c r="BZ7" i="8"/>
  <c r="CA7" i="8"/>
  <c r="CB7" i="8"/>
  <c r="CD7" i="8"/>
  <c r="CI7" i="8"/>
  <c r="CJ7" i="8"/>
  <c r="CK7" i="8"/>
  <c r="CL7" i="8"/>
  <c r="CM7" i="8"/>
  <c r="CN7" i="8"/>
  <c r="CP7" i="8"/>
  <c r="CQ7" i="8"/>
  <c r="CR7" i="8"/>
  <c r="CS7" i="8"/>
  <c r="CT7" i="8"/>
  <c r="CX7" i="8"/>
  <c r="C8" i="8"/>
  <c r="D8" i="8"/>
  <c r="F8" i="8"/>
  <c r="G8" i="8"/>
  <c r="H8" i="8"/>
  <c r="J8" i="8"/>
  <c r="K8" i="8"/>
  <c r="L8" i="8"/>
  <c r="N8" i="8"/>
  <c r="O8" i="8"/>
  <c r="P8" i="8"/>
  <c r="R8" i="8"/>
  <c r="S8" i="8"/>
  <c r="T8" i="8"/>
  <c r="U8" i="8"/>
  <c r="V8" i="8"/>
  <c r="W8" i="8"/>
  <c r="X8" i="8"/>
  <c r="Z8" i="8"/>
  <c r="AA8" i="8"/>
  <c r="AB8" i="8"/>
  <c r="AD8" i="8"/>
  <c r="AE8" i="8"/>
  <c r="AF8" i="8"/>
  <c r="AH8" i="8"/>
  <c r="AI8" i="8"/>
  <c r="AJ8" i="8"/>
  <c r="AL8" i="8"/>
  <c r="AM8" i="8"/>
  <c r="AN8" i="8"/>
  <c r="AO8" i="8"/>
  <c r="AP8" i="8"/>
  <c r="AQ8" i="8"/>
  <c r="AR8" i="8"/>
  <c r="AT8" i="8"/>
  <c r="AU8" i="8"/>
  <c r="AV8" i="8"/>
  <c r="AX8" i="8"/>
  <c r="AY8" i="8"/>
  <c r="AZ8" i="8"/>
  <c r="BB8" i="8"/>
  <c r="BC8" i="8"/>
  <c r="BD8" i="8"/>
  <c r="BE8" i="8"/>
  <c r="BF8" i="8"/>
  <c r="BG8" i="8"/>
  <c r="BH8" i="8"/>
  <c r="BI8" i="8"/>
  <c r="BJ8" i="8"/>
  <c r="BK8" i="8"/>
  <c r="BL8" i="8"/>
  <c r="BM8" i="8"/>
  <c r="BN8" i="8"/>
  <c r="BW8" i="8"/>
  <c r="BX8" i="8"/>
  <c r="BZ8" i="8"/>
  <c r="CA8" i="8"/>
  <c r="CB8" i="8"/>
  <c r="CC8" i="8"/>
  <c r="CD8" i="8"/>
  <c r="CI8" i="8"/>
  <c r="CJ8" i="8"/>
  <c r="CK8" i="8"/>
  <c r="CL8" i="8"/>
  <c r="CM8" i="8"/>
  <c r="CN8" i="8"/>
  <c r="CP8" i="8"/>
  <c r="CQ8" i="8"/>
  <c r="CR8" i="8"/>
  <c r="CT8" i="8"/>
  <c r="CX8" i="8"/>
  <c r="C9" i="8"/>
  <c r="D9" i="8"/>
  <c r="F9" i="8"/>
  <c r="G9" i="8"/>
  <c r="H9" i="8"/>
  <c r="I9" i="8"/>
  <c r="J9" i="8"/>
  <c r="K9" i="8"/>
  <c r="L9" i="8"/>
  <c r="M9" i="8"/>
  <c r="N9" i="8"/>
  <c r="O9" i="8"/>
  <c r="P9" i="8"/>
  <c r="R9" i="8"/>
  <c r="S9" i="8"/>
  <c r="T9" i="8"/>
  <c r="V9" i="8"/>
  <c r="W9" i="8"/>
  <c r="X9" i="8"/>
  <c r="Y9" i="8"/>
  <c r="Z9" i="8"/>
  <c r="AA9" i="8"/>
  <c r="AB9" i="8"/>
  <c r="AC9" i="8"/>
  <c r="AD9" i="8"/>
  <c r="AE9" i="8"/>
  <c r="AF9" i="8"/>
  <c r="AG9" i="8"/>
  <c r="AH9" i="8"/>
  <c r="AI9" i="8"/>
  <c r="AJ9" i="8"/>
  <c r="AK9" i="8"/>
  <c r="AL9" i="8"/>
  <c r="AM9" i="8"/>
  <c r="AN9" i="8"/>
  <c r="AP9" i="8"/>
  <c r="AQ9" i="8"/>
  <c r="AR9" i="8"/>
  <c r="AS9" i="8"/>
  <c r="AT9" i="8"/>
  <c r="AU9" i="8"/>
  <c r="AV9" i="8"/>
  <c r="AX9" i="8"/>
  <c r="AY9" i="8"/>
  <c r="AZ9" i="8"/>
  <c r="BB9" i="8"/>
  <c r="BC9" i="8"/>
  <c r="BD9" i="8"/>
  <c r="BE9" i="8"/>
  <c r="BF9" i="8"/>
  <c r="BG9" i="8"/>
  <c r="BH9" i="8"/>
  <c r="BJ9" i="8"/>
  <c r="BK9" i="8"/>
  <c r="BL9" i="8"/>
  <c r="BN9" i="8"/>
  <c r="BW9" i="8"/>
  <c r="BX9" i="8"/>
  <c r="BZ9" i="8"/>
  <c r="CA9" i="8"/>
  <c r="CB9" i="8"/>
  <c r="CC9" i="8"/>
  <c r="CD9" i="8"/>
  <c r="CI9" i="8"/>
  <c r="CJ9" i="8"/>
  <c r="CK9" i="8"/>
  <c r="CL9" i="8"/>
  <c r="CM9" i="8"/>
  <c r="CN9" i="8"/>
  <c r="CO9" i="8"/>
  <c r="CP9" i="8"/>
  <c r="CQ9" i="8"/>
  <c r="CR9" i="8"/>
  <c r="CS9" i="8"/>
  <c r="CT9" i="8"/>
  <c r="CX9" i="8"/>
  <c r="C10" i="8"/>
  <c r="D10" i="8"/>
  <c r="E10" i="8"/>
  <c r="F10" i="8"/>
  <c r="G10" i="8"/>
  <c r="H10" i="8"/>
  <c r="I10" i="8"/>
  <c r="J10" i="8"/>
  <c r="K10" i="8"/>
  <c r="L10" i="8"/>
  <c r="M10" i="8"/>
  <c r="N10" i="8"/>
  <c r="O10" i="8"/>
  <c r="P10" i="8"/>
  <c r="Q10" i="8"/>
  <c r="R10" i="8"/>
  <c r="S10" i="8"/>
  <c r="T10" i="8"/>
  <c r="V10" i="8"/>
  <c r="W10" i="8"/>
  <c r="X10" i="8"/>
  <c r="Y10" i="8"/>
  <c r="Z10" i="8"/>
  <c r="AA10" i="8"/>
  <c r="AB10" i="8"/>
  <c r="AC10" i="8"/>
  <c r="AD10" i="8"/>
  <c r="AE10" i="8"/>
  <c r="AF10" i="8"/>
  <c r="AH10" i="8"/>
  <c r="AI10" i="8"/>
  <c r="AJ10" i="8"/>
  <c r="AL10" i="8"/>
  <c r="AM10" i="8"/>
  <c r="AN10" i="8"/>
  <c r="AO10" i="8"/>
  <c r="AP10" i="8"/>
  <c r="AQ10" i="8"/>
  <c r="AR10" i="8"/>
  <c r="AS10" i="8"/>
  <c r="AT10" i="8"/>
  <c r="AU10" i="8"/>
  <c r="AV10" i="8"/>
  <c r="AX10" i="8"/>
  <c r="AY10" i="8"/>
  <c r="AZ10" i="8"/>
  <c r="BB10" i="8"/>
  <c r="BC10" i="8"/>
  <c r="BD10" i="8"/>
  <c r="BE10" i="8"/>
  <c r="BF10" i="8"/>
  <c r="BG10" i="8"/>
  <c r="BH10" i="8"/>
  <c r="BI10" i="8"/>
  <c r="BJ10" i="8"/>
  <c r="BK10" i="8"/>
  <c r="BL10" i="8"/>
  <c r="BM10" i="8"/>
  <c r="BN10" i="8"/>
  <c r="BW10" i="8"/>
  <c r="BX10" i="8"/>
  <c r="BY10" i="8"/>
  <c r="BZ10" i="8"/>
  <c r="CA10" i="8"/>
  <c r="CB10" i="8"/>
  <c r="CC10" i="8"/>
  <c r="CD10" i="8"/>
  <c r="CI10" i="8"/>
  <c r="CJ10" i="8"/>
  <c r="CL10" i="8"/>
  <c r="CM10" i="8"/>
  <c r="CN10" i="8"/>
  <c r="CP10" i="8"/>
  <c r="CQ10" i="8"/>
  <c r="CR10" i="8"/>
  <c r="CT10" i="8"/>
  <c r="CX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X11" i="8"/>
  <c r="AY11" i="8"/>
  <c r="AZ11" i="8"/>
  <c r="BA11" i="8"/>
  <c r="BB11" i="8"/>
  <c r="BC11" i="8"/>
  <c r="BD11" i="8"/>
  <c r="BE11" i="8"/>
  <c r="BF11" i="8"/>
  <c r="BG11" i="8"/>
  <c r="BH11" i="8"/>
  <c r="BI11" i="8"/>
  <c r="BJ11" i="8"/>
  <c r="BK11" i="8"/>
  <c r="BL11" i="8"/>
  <c r="BM11" i="8"/>
  <c r="BN11" i="8"/>
  <c r="BW11" i="8"/>
  <c r="BX11" i="8"/>
  <c r="BY11" i="8"/>
  <c r="BZ11" i="8"/>
  <c r="CA11" i="8"/>
  <c r="CB11" i="8"/>
  <c r="CC11" i="8"/>
  <c r="CD11" i="8"/>
  <c r="CI11" i="8"/>
  <c r="CJ11" i="8"/>
  <c r="CK11" i="8"/>
  <c r="CL11" i="8"/>
  <c r="CM11" i="8"/>
  <c r="CN11" i="8"/>
  <c r="CO11" i="8"/>
  <c r="CP11" i="8"/>
  <c r="CQ11" i="8"/>
  <c r="CR11" i="8"/>
  <c r="CS11" i="8"/>
  <c r="CT11" i="8"/>
  <c r="CX11" i="8"/>
  <c r="C12" i="8"/>
  <c r="D12" i="8"/>
  <c r="F12" i="8"/>
  <c r="G12" i="8"/>
  <c r="H12" i="8"/>
  <c r="J12" i="8"/>
  <c r="K12" i="8"/>
  <c r="L12" i="8"/>
  <c r="M12" i="8"/>
  <c r="N12" i="8"/>
  <c r="O12" i="8"/>
  <c r="P12" i="8"/>
  <c r="Q12" i="8"/>
  <c r="R12" i="8"/>
  <c r="S12" i="8"/>
  <c r="T12" i="8"/>
  <c r="V12" i="8"/>
  <c r="W12" i="8"/>
  <c r="X12" i="8"/>
  <c r="Z12" i="8"/>
  <c r="AA12" i="8"/>
  <c r="AB12" i="8"/>
  <c r="AD12" i="8"/>
  <c r="AE12" i="8"/>
  <c r="AF12" i="8"/>
  <c r="AG12" i="8"/>
  <c r="AH12" i="8"/>
  <c r="AI12" i="8"/>
  <c r="AJ12" i="8"/>
  <c r="AK12" i="8"/>
  <c r="AL12" i="8"/>
  <c r="AM12" i="8"/>
  <c r="AN12" i="8"/>
  <c r="AP12" i="8"/>
  <c r="AQ12" i="8"/>
  <c r="AR12" i="8"/>
  <c r="AS12" i="8"/>
  <c r="AT12" i="8"/>
  <c r="AU12" i="8"/>
  <c r="AV12" i="8"/>
  <c r="AX12" i="8"/>
  <c r="AY12" i="8"/>
  <c r="AZ12" i="8"/>
  <c r="BB12" i="8"/>
  <c r="BC12" i="8"/>
  <c r="BD12" i="8"/>
  <c r="BE12" i="8"/>
  <c r="BF12" i="8"/>
  <c r="BG12" i="8"/>
  <c r="BH12" i="8"/>
  <c r="BJ12" i="8"/>
  <c r="BK12" i="8"/>
  <c r="BL12" i="8"/>
  <c r="BM12" i="8"/>
  <c r="BN12" i="8"/>
  <c r="BW12" i="8"/>
  <c r="BX12" i="8"/>
  <c r="BZ12" i="8"/>
  <c r="CA12" i="8"/>
  <c r="CB12" i="8"/>
  <c r="CC12" i="8"/>
  <c r="CD12" i="8"/>
  <c r="CI12" i="8"/>
  <c r="CJ12" i="8"/>
  <c r="CK12" i="8"/>
  <c r="CL12" i="8"/>
  <c r="CM12" i="8"/>
  <c r="CN12" i="8"/>
  <c r="CO12" i="8"/>
  <c r="CP12" i="8"/>
  <c r="CQ12" i="8"/>
  <c r="CR12" i="8"/>
  <c r="CS12" i="8"/>
  <c r="CT12" i="8"/>
  <c r="CX12"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P13" i="8"/>
  <c r="AQ13" i="8"/>
  <c r="AR13" i="8"/>
  <c r="AS13" i="8"/>
  <c r="AT13" i="8"/>
  <c r="AU13" i="8"/>
  <c r="AV13" i="8"/>
  <c r="AX13" i="8"/>
  <c r="AY13" i="8"/>
  <c r="AZ13" i="8"/>
  <c r="BB13" i="8"/>
  <c r="BC13" i="8"/>
  <c r="BD13" i="8"/>
  <c r="BE13" i="8"/>
  <c r="BF13" i="8"/>
  <c r="BG13" i="8"/>
  <c r="BH13" i="8"/>
  <c r="BI13" i="8"/>
  <c r="BJ13" i="8"/>
  <c r="BK13" i="8"/>
  <c r="BL13" i="8"/>
  <c r="BM13" i="8"/>
  <c r="BN13" i="8"/>
  <c r="BW13" i="8"/>
  <c r="BX13" i="8"/>
  <c r="BY13" i="8"/>
  <c r="BZ13" i="8"/>
  <c r="CA13" i="8"/>
  <c r="CB13" i="8"/>
  <c r="CC13" i="8"/>
  <c r="CD13" i="8"/>
  <c r="CI13" i="8"/>
  <c r="CJ13" i="8"/>
  <c r="CK13" i="8"/>
  <c r="CL13" i="8"/>
  <c r="CM13" i="8"/>
  <c r="CN13" i="8"/>
  <c r="CP13" i="8"/>
  <c r="CQ13" i="8"/>
  <c r="CR13" i="8"/>
  <c r="CT13" i="8"/>
  <c r="CX13" i="8"/>
  <c r="G14" i="8"/>
  <c r="H14" i="8"/>
  <c r="J14" i="8"/>
  <c r="K14" i="8"/>
  <c r="L14" i="8"/>
  <c r="N14" i="8"/>
  <c r="O14" i="8"/>
  <c r="P14" i="8"/>
  <c r="R14" i="8"/>
  <c r="S14" i="8"/>
  <c r="T14" i="8"/>
  <c r="V14" i="8"/>
  <c r="W14" i="8"/>
  <c r="X14" i="8"/>
  <c r="Z14" i="8"/>
  <c r="AA14" i="8"/>
  <c r="AB14" i="8"/>
  <c r="AD14" i="8"/>
  <c r="AE14" i="8"/>
  <c r="AF14" i="8"/>
  <c r="AH14" i="8"/>
  <c r="AI14" i="8"/>
  <c r="AJ14" i="8"/>
  <c r="AL14" i="8"/>
  <c r="AM14" i="8"/>
  <c r="AN14" i="8"/>
  <c r="AP14" i="8"/>
  <c r="AQ14" i="8"/>
  <c r="AR14" i="8"/>
  <c r="AT14" i="8"/>
  <c r="AU14" i="8"/>
  <c r="AV14" i="8"/>
  <c r="AX14" i="8"/>
  <c r="AY14" i="8"/>
  <c r="AZ14" i="8"/>
  <c r="BB14" i="8"/>
  <c r="BC14" i="8"/>
  <c r="BD14" i="8"/>
  <c r="BF14" i="8"/>
  <c r="BG14" i="8"/>
  <c r="BH14" i="8"/>
  <c r="BJ14" i="8"/>
  <c r="BK14" i="8"/>
  <c r="BL14" i="8"/>
  <c r="BN14" i="8"/>
  <c r="BW14" i="8"/>
  <c r="BX14" i="8"/>
  <c r="BZ14" i="8"/>
  <c r="CA14" i="8"/>
  <c r="CB14" i="8"/>
  <c r="CD14" i="8"/>
  <c r="CI14" i="8"/>
  <c r="CJ14" i="8"/>
  <c r="CL14" i="8"/>
  <c r="CM14" i="8"/>
  <c r="CN14" i="8"/>
  <c r="CP14" i="8"/>
  <c r="CQ14" i="8"/>
  <c r="CR14" i="8"/>
  <c r="CT14" i="8"/>
  <c r="CX14" i="8"/>
  <c r="G15" i="8"/>
  <c r="H15" i="8"/>
  <c r="J15" i="8"/>
  <c r="K15" i="8"/>
  <c r="L15" i="8"/>
  <c r="N15" i="8"/>
  <c r="O15" i="8"/>
  <c r="P15" i="8"/>
  <c r="R15" i="8"/>
  <c r="S15" i="8"/>
  <c r="T15" i="8"/>
  <c r="U15" i="8"/>
  <c r="V15" i="8"/>
  <c r="W15" i="8"/>
  <c r="X15" i="8"/>
  <c r="Z15" i="8"/>
  <c r="AA15" i="8"/>
  <c r="AB15" i="8"/>
  <c r="AC15" i="8"/>
  <c r="AD15" i="8"/>
  <c r="AE15" i="8"/>
  <c r="AF15" i="8"/>
  <c r="AG15" i="8"/>
  <c r="AH15" i="8"/>
  <c r="AI15" i="8"/>
  <c r="AJ15" i="8"/>
  <c r="AK15" i="8"/>
  <c r="AL15" i="8"/>
  <c r="AM15" i="8"/>
  <c r="AN15" i="8"/>
  <c r="AP15" i="8"/>
  <c r="AQ15" i="8"/>
  <c r="AR15" i="8"/>
  <c r="AT15" i="8"/>
  <c r="AU15" i="8"/>
  <c r="AV15" i="8"/>
  <c r="AX15" i="8"/>
  <c r="AY15" i="8"/>
  <c r="AZ15" i="8"/>
  <c r="BB15" i="8"/>
  <c r="BC15" i="8"/>
  <c r="BD15" i="8"/>
  <c r="BE15" i="8"/>
  <c r="BF15" i="8"/>
  <c r="BG15" i="8"/>
  <c r="BH15" i="8"/>
  <c r="BI15" i="8"/>
  <c r="BJ15" i="8"/>
  <c r="BK15" i="8"/>
  <c r="BL15" i="8"/>
  <c r="BM15" i="8"/>
  <c r="BN15" i="8"/>
  <c r="BW15" i="8"/>
  <c r="BX15" i="8"/>
  <c r="BY15" i="8"/>
  <c r="BZ15" i="8"/>
  <c r="CA15" i="8"/>
  <c r="CB15" i="8"/>
  <c r="CC15" i="8"/>
  <c r="CD15" i="8"/>
  <c r="CI15" i="8"/>
  <c r="CJ15" i="8"/>
  <c r="CL15" i="8"/>
  <c r="CM15" i="8"/>
  <c r="CN15" i="8"/>
  <c r="CP15" i="8"/>
  <c r="CQ15" i="8"/>
  <c r="CR15" i="8"/>
  <c r="CT15" i="8"/>
  <c r="CX15" i="8"/>
  <c r="G16" i="8"/>
  <c r="H16" i="8"/>
  <c r="J16" i="8"/>
  <c r="K16" i="8"/>
  <c r="L16" i="8"/>
  <c r="N16" i="8"/>
  <c r="O16" i="8"/>
  <c r="P16" i="8"/>
  <c r="R16" i="8"/>
  <c r="S16" i="8"/>
  <c r="T16" i="8"/>
  <c r="V16" i="8"/>
  <c r="W16" i="8"/>
  <c r="X16" i="8"/>
  <c r="Z16" i="8"/>
  <c r="AA16" i="8"/>
  <c r="AB16" i="8"/>
  <c r="AD16" i="8"/>
  <c r="AE16" i="8"/>
  <c r="AF16" i="8"/>
  <c r="AH16" i="8"/>
  <c r="AI16" i="8"/>
  <c r="AJ16" i="8"/>
  <c r="AL16" i="8"/>
  <c r="AM16" i="8"/>
  <c r="AN16" i="8"/>
  <c r="AP16" i="8"/>
  <c r="AQ16" i="8"/>
  <c r="AR16" i="8"/>
  <c r="AT16" i="8"/>
  <c r="AU16" i="8"/>
  <c r="AV16" i="8"/>
  <c r="AX16" i="8"/>
  <c r="AY16" i="8"/>
  <c r="AZ16" i="8"/>
  <c r="BB16" i="8"/>
  <c r="BC16" i="8"/>
  <c r="BD16" i="8"/>
  <c r="BF16" i="8"/>
  <c r="BG16" i="8"/>
  <c r="BH16" i="8"/>
  <c r="BJ16" i="8"/>
  <c r="BK16" i="8"/>
  <c r="BL16" i="8"/>
  <c r="BN16" i="8"/>
  <c r="BW16" i="8"/>
  <c r="BX16" i="8"/>
  <c r="BZ16" i="8"/>
  <c r="CA16" i="8"/>
  <c r="CB16" i="8"/>
  <c r="CD16" i="8"/>
  <c r="CI16" i="8"/>
  <c r="CJ16" i="8"/>
  <c r="CL16" i="8"/>
  <c r="CM16" i="8"/>
  <c r="CN16" i="8"/>
  <c r="CP16" i="8"/>
  <c r="CQ16" i="8"/>
  <c r="CR16" i="8"/>
  <c r="CT16" i="8"/>
  <c r="CX16" i="8"/>
  <c r="G17" i="8"/>
  <c r="H17" i="8"/>
  <c r="I17" i="8"/>
  <c r="J17" i="8"/>
  <c r="K17" i="8"/>
  <c r="L17" i="8"/>
  <c r="M17" i="8"/>
  <c r="N17" i="8"/>
  <c r="O17" i="8"/>
  <c r="P17" i="8"/>
  <c r="Q17" i="8"/>
  <c r="R17" i="8"/>
  <c r="S17" i="8"/>
  <c r="T17" i="8"/>
  <c r="U17" i="8"/>
  <c r="V17" i="8"/>
  <c r="W17" i="8"/>
  <c r="X17" i="8"/>
  <c r="Y17" i="8"/>
  <c r="Z17" i="8"/>
  <c r="AA17" i="8"/>
  <c r="AB17" i="8"/>
  <c r="AC17" i="8"/>
  <c r="AD17" i="8"/>
  <c r="AE17" i="8"/>
  <c r="AF17" i="8"/>
  <c r="AH17" i="8"/>
  <c r="AI17" i="8"/>
  <c r="AJ17" i="8"/>
  <c r="AK17" i="8"/>
  <c r="AL17" i="8"/>
  <c r="AM17" i="8"/>
  <c r="AN17" i="8"/>
  <c r="AO17" i="8"/>
  <c r="AP17" i="8"/>
  <c r="AQ17" i="8"/>
  <c r="AR17" i="8"/>
  <c r="AS17" i="8"/>
  <c r="AT17" i="8"/>
  <c r="AU17" i="8"/>
  <c r="AV17" i="8"/>
  <c r="AX17" i="8"/>
  <c r="AY17" i="8"/>
  <c r="AZ17" i="8"/>
  <c r="BB17" i="8"/>
  <c r="BC17" i="8"/>
  <c r="BD17" i="8"/>
  <c r="BE17" i="8"/>
  <c r="BF17" i="8"/>
  <c r="BG17" i="8"/>
  <c r="BH17" i="8"/>
  <c r="BI17" i="8"/>
  <c r="BJ17" i="8"/>
  <c r="BK17" i="8"/>
  <c r="BL17" i="8"/>
  <c r="BM17" i="8"/>
  <c r="BN17" i="8"/>
  <c r="BW17" i="8"/>
  <c r="BX17" i="8"/>
  <c r="BY17" i="8"/>
  <c r="BZ17" i="8"/>
  <c r="CA17" i="8"/>
  <c r="CB17" i="8"/>
  <c r="CC17" i="8"/>
  <c r="CD17" i="8"/>
  <c r="CI17" i="8"/>
  <c r="CJ17" i="8"/>
  <c r="CL17" i="8"/>
  <c r="CM17" i="8"/>
  <c r="CN17" i="8"/>
  <c r="CP17" i="8"/>
  <c r="CQ17" i="8"/>
  <c r="CR17" i="8"/>
  <c r="CT17" i="8"/>
  <c r="CX17" i="8"/>
  <c r="C18" i="8"/>
  <c r="D18" i="8"/>
  <c r="E18" i="8"/>
  <c r="F18" i="8"/>
  <c r="G18" i="8"/>
  <c r="H18" i="8"/>
  <c r="I18" i="8"/>
  <c r="J18" i="8"/>
  <c r="K18" i="8"/>
  <c r="L18" i="8"/>
  <c r="M18" i="8"/>
  <c r="N18" i="8"/>
  <c r="O18" i="8"/>
  <c r="P18" i="8"/>
  <c r="Q18" i="8"/>
  <c r="R18" i="8"/>
  <c r="S18" i="8"/>
  <c r="T18" i="8"/>
  <c r="V18" i="8"/>
  <c r="W18" i="8"/>
  <c r="X18" i="8"/>
  <c r="Y18" i="8"/>
  <c r="Z18" i="8"/>
  <c r="AA18" i="8"/>
  <c r="AB18" i="8"/>
  <c r="AC18" i="8"/>
  <c r="AD18" i="8"/>
  <c r="AE18" i="8"/>
  <c r="AF18" i="8"/>
  <c r="AH18" i="8"/>
  <c r="AI18" i="8"/>
  <c r="AJ18" i="8"/>
  <c r="AK18" i="8"/>
  <c r="AL18" i="8"/>
  <c r="AM18" i="8"/>
  <c r="AN18" i="8"/>
  <c r="AP18" i="8"/>
  <c r="AQ18" i="8"/>
  <c r="AR18" i="8"/>
  <c r="AS18" i="8"/>
  <c r="AT18" i="8"/>
  <c r="AU18" i="8"/>
  <c r="AV18" i="8"/>
  <c r="AX18" i="8"/>
  <c r="AY18" i="8"/>
  <c r="AZ18" i="8"/>
  <c r="BB18" i="8"/>
  <c r="BC18" i="8"/>
  <c r="BD18" i="8"/>
  <c r="BE18" i="8"/>
  <c r="BF18" i="8"/>
  <c r="BG18" i="8"/>
  <c r="BH18" i="8"/>
  <c r="BI18" i="8"/>
  <c r="BJ18" i="8"/>
  <c r="BK18" i="8"/>
  <c r="BL18" i="8"/>
  <c r="BM18" i="8"/>
  <c r="BN18" i="8"/>
  <c r="BW18" i="8"/>
  <c r="BX18" i="8"/>
  <c r="BZ18" i="8"/>
  <c r="CA18" i="8"/>
  <c r="CB18" i="8"/>
  <c r="CC18" i="8"/>
  <c r="CD18" i="8"/>
  <c r="CI18" i="8"/>
  <c r="CJ18" i="8"/>
  <c r="CK18" i="8"/>
  <c r="CL18" i="8"/>
  <c r="CM18" i="8"/>
  <c r="CN18" i="8"/>
  <c r="CO18" i="8"/>
  <c r="CP18" i="8"/>
  <c r="CQ18" i="8"/>
  <c r="CR18" i="8"/>
  <c r="CS18" i="8"/>
  <c r="CT18" i="8"/>
  <c r="CX18" i="8"/>
  <c r="C19" i="8"/>
  <c r="D19" i="8"/>
  <c r="E19" i="8"/>
  <c r="F19" i="8"/>
  <c r="G19" i="8"/>
  <c r="H19" i="8"/>
  <c r="I19" i="8"/>
  <c r="J19" i="8"/>
  <c r="K19" i="8"/>
  <c r="L19" i="8"/>
  <c r="M19" i="8"/>
  <c r="N19" i="8"/>
  <c r="O19" i="8"/>
  <c r="P19" i="8"/>
  <c r="Q19" i="8"/>
  <c r="R19" i="8"/>
  <c r="S19" i="8"/>
  <c r="T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X19" i="8"/>
  <c r="AY19" i="8"/>
  <c r="AZ19" i="8"/>
  <c r="BA19" i="8"/>
  <c r="BB19" i="8"/>
  <c r="BC19" i="8"/>
  <c r="BD19" i="8"/>
  <c r="BE19" i="8"/>
  <c r="BF19" i="8"/>
  <c r="BG19" i="8"/>
  <c r="BH19" i="8"/>
  <c r="BI19" i="8"/>
  <c r="BJ19" i="8"/>
  <c r="BK19" i="8"/>
  <c r="BL19" i="8"/>
  <c r="BM19" i="8"/>
  <c r="BN19" i="8"/>
  <c r="BW19" i="8"/>
  <c r="BX19" i="8"/>
  <c r="BY19" i="8"/>
  <c r="BZ19" i="8"/>
  <c r="CA19" i="8"/>
  <c r="CB19" i="8"/>
  <c r="CC19" i="8"/>
  <c r="CD19" i="8"/>
  <c r="CI19" i="8"/>
  <c r="CJ19" i="8"/>
  <c r="CK19" i="8"/>
  <c r="CL19" i="8"/>
  <c r="CM19" i="8"/>
  <c r="CN19" i="8"/>
  <c r="CO19" i="8"/>
  <c r="CP19" i="8"/>
  <c r="CQ19" i="8"/>
  <c r="CR19" i="8"/>
  <c r="CS19" i="8"/>
  <c r="CT19" i="8"/>
  <c r="CX19" i="8"/>
  <c r="C20" i="8"/>
  <c r="D20" i="8"/>
  <c r="F20" i="8"/>
  <c r="G20" i="8"/>
  <c r="H20" i="8"/>
  <c r="J20" i="8"/>
  <c r="K20" i="8"/>
  <c r="L20" i="8"/>
  <c r="N20" i="8"/>
  <c r="O20" i="8"/>
  <c r="P20" i="8"/>
  <c r="R20" i="8"/>
  <c r="S20" i="8"/>
  <c r="T20" i="8"/>
  <c r="V20" i="8"/>
  <c r="W20" i="8"/>
  <c r="X20" i="8"/>
  <c r="Y20" i="8"/>
  <c r="Z20" i="8"/>
  <c r="AA20" i="8"/>
  <c r="AB20" i="8"/>
  <c r="AC20" i="8"/>
  <c r="AD20" i="8"/>
  <c r="AE20" i="8"/>
  <c r="AF20" i="8"/>
  <c r="AG20" i="8"/>
  <c r="AH20" i="8"/>
  <c r="AI20" i="8"/>
  <c r="AJ20" i="8"/>
  <c r="AK20" i="8"/>
  <c r="AL20" i="8"/>
  <c r="AM20" i="8"/>
  <c r="AN20" i="8"/>
  <c r="AP20" i="8"/>
  <c r="AQ20" i="8"/>
  <c r="AR20" i="8"/>
  <c r="AT20" i="8"/>
  <c r="AU20" i="8"/>
  <c r="AV20" i="8"/>
  <c r="AX20" i="8"/>
  <c r="AY20" i="8"/>
  <c r="AZ20" i="8"/>
  <c r="BB20" i="8"/>
  <c r="BC20" i="8"/>
  <c r="BD20" i="8"/>
  <c r="BF20" i="8"/>
  <c r="BG20" i="8"/>
  <c r="BH20" i="8"/>
  <c r="BI20" i="8"/>
  <c r="BJ20" i="8"/>
  <c r="BK20" i="8"/>
  <c r="BL20" i="8"/>
  <c r="BN20" i="8"/>
  <c r="BW20" i="8"/>
  <c r="BX20" i="8"/>
  <c r="BZ20" i="8"/>
  <c r="CA20" i="8"/>
  <c r="CB20" i="8"/>
  <c r="CD20" i="8"/>
  <c r="CI20" i="8"/>
  <c r="CJ20" i="8"/>
  <c r="CK20" i="8"/>
  <c r="CL20" i="8"/>
  <c r="CM20" i="8"/>
  <c r="CN20" i="8"/>
  <c r="CP20" i="8"/>
  <c r="CQ20" i="8"/>
  <c r="CR20" i="8"/>
  <c r="CT20" i="8"/>
  <c r="CX20" i="8"/>
  <c r="C21" i="8"/>
  <c r="D21" i="8"/>
  <c r="F21" i="8"/>
  <c r="G21" i="8"/>
  <c r="H21" i="8"/>
  <c r="J21" i="8"/>
  <c r="K21" i="8"/>
  <c r="L21" i="8"/>
  <c r="N21" i="8"/>
  <c r="O21" i="8"/>
  <c r="P21" i="8"/>
  <c r="R21" i="8"/>
  <c r="S21" i="8"/>
  <c r="T21" i="8"/>
  <c r="U21" i="8"/>
  <c r="V21" i="8"/>
  <c r="W21" i="8"/>
  <c r="X21" i="8"/>
  <c r="Z21" i="8"/>
  <c r="AA21" i="8"/>
  <c r="AB21" i="8"/>
  <c r="AD21" i="8"/>
  <c r="AE21" i="8"/>
  <c r="AF21" i="8"/>
  <c r="AH21" i="8"/>
  <c r="AI21" i="8"/>
  <c r="AJ21" i="8"/>
  <c r="AL21" i="8"/>
  <c r="AM21" i="8"/>
  <c r="AN21" i="8"/>
  <c r="AP21" i="8"/>
  <c r="AQ21" i="8"/>
  <c r="AR21" i="8"/>
  <c r="AT21" i="8"/>
  <c r="AU21" i="8"/>
  <c r="AX21" i="8"/>
  <c r="AY21" i="8"/>
  <c r="AZ21" i="8"/>
  <c r="BB21" i="8"/>
  <c r="BC21" i="8"/>
  <c r="BD21" i="8"/>
  <c r="BE21" i="8"/>
  <c r="BF21" i="8"/>
  <c r="BG21" i="8"/>
  <c r="BH21" i="8"/>
  <c r="BJ21" i="8"/>
  <c r="BK21" i="8"/>
  <c r="BL21" i="8"/>
  <c r="BN21" i="8"/>
  <c r="BW21" i="8"/>
  <c r="BX21" i="8"/>
  <c r="BZ21" i="8"/>
  <c r="CA21" i="8"/>
  <c r="CB21" i="8"/>
  <c r="CD21" i="8"/>
  <c r="CI21" i="8"/>
  <c r="CJ21" i="8"/>
  <c r="CL21" i="8"/>
  <c r="CM21" i="8"/>
  <c r="CN21" i="8"/>
  <c r="CP21" i="8"/>
  <c r="CQ21" i="8"/>
  <c r="CR21" i="8"/>
  <c r="CT21" i="8"/>
  <c r="CX21" i="8"/>
  <c r="C22" i="8"/>
  <c r="D22" i="8"/>
  <c r="E22" i="8"/>
  <c r="F22" i="8"/>
  <c r="G22" i="8"/>
  <c r="H22" i="8"/>
  <c r="I22" i="8"/>
  <c r="J22" i="8"/>
  <c r="K22" i="8"/>
  <c r="L22" i="8"/>
  <c r="M22" i="8"/>
  <c r="N22" i="8"/>
  <c r="O22" i="8"/>
  <c r="P22" i="8"/>
  <c r="Q22" i="8"/>
  <c r="R22" i="8"/>
  <c r="S22" i="8"/>
  <c r="T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X22" i="8"/>
  <c r="AY22" i="8"/>
  <c r="AZ22" i="8"/>
  <c r="BB22" i="8"/>
  <c r="BC22" i="8"/>
  <c r="BD22" i="8"/>
  <c r="BE22" i="8"/>
  <c r="BF22" i="8"/>
  <c r="BG22" i="8"/>
  <c r="BH22" i="8"/>
  <c r="BI22" i="8"/>
  <c r="BJ22" i="8"/>
  <c r="BK22" i="8"/>
  <c r="BL22" i="8"/>
  <c r="BM22" i="8"/>
  <c r="BN22" i="8"/>
  <c r="BW22" i="8"/>
  <c r="BX22" i="8"/>
  <c r="BZ22" i="8"/>
  <c r="CA22" i="8"/>
  <c r="CB22" i="8"/>
  <c r="CC22" i="8"/>
  <c r="CD22" i="8"/>
  <c r="CI22" i="8"/>
  <c r="CJ22" i="8"/>
  <c r="CK22" i="8"/>
  <c r="CL22" i="8"/>
  <c r="CM22" i="8"/>
  <c r="CN22" i="8"/>
  <c r="CO22" i="8"/>
  <c r="CP22" i="8"/>
  <c r="CQ22" i="8"/>
  <c r="CR22" i="8"/>
  <c r="CS22" i="8"/>
  <c r="CT22" i="8"/>
  <c r="CX22" i="8"/>
  <c r="C23" i="8"/>
  <c r="D23" i="8"/>
  <c r="E23" i="8"/>
  <c r="F23" i="8"/>
  <c r="G23" i="8"/>
  <c r="H23" i="8"/>
  <c r="I23" i="8"/>
  <c r="J23" i="8"/>
  <c r="K23" i="8"/>
  <c r="L23" i="8"/>
  <c r="M23" i="8"/>
  <c r="N23" i="8"/>
  <c r="O23" i="8"/>
  <c r="P23" i="8"/>
  <c r="Q23" i="8"/>
  <c r="R23" i="8"/>
  <c r="S23" i="8"/>
  <c r="T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X23" i="8"/>
  <c r="AY23" i="8"/>
  <c r="AZ23" i="8"/>
  <c r="BA23" i="8"/>
  <c r="BB23" i="8"/>
  <c r="BC23" i="8"/>
  <c r="BD23" i="8"/>
  <c r="BE23" i="8"/>
  <c r="BF23" i="8"/>
  <c r="BG23" i="8"/>
  <c r="BH23" i="8"/>
  <c r="BI23" i="8"/>
  <c r="BJ23" i="8"/>
  <c r="BK23" i="8"/>
  <c r="BL23" i="8"/>
  <c r="BM23" i="8"/>
  <c r="BN23" i="8"/>
  <c r="BW23" i="8"/>
  <c r="BX23" i="8"/>
  <c r="BY23" i="8"/>
  <c r="BZ23" i="8"/>
  <c r="CA23" i="8"/>
  <c r="CB23" i="8"/>
  <c r="CC23" i="8"/>
  <c r="CD23" i="8"/>
  <c r="CI23" i="8"/>
  <c r="CJ23" i="8"/>
  <c r="CK23" i="8"/>
  <c r="CL23" i="8"/>
  <c r="CM23" i="8"/>
  <c r="CN23" i="8"/>
  <c r="CO23" i="8"/>
  <c r="CP23" i="8"/>
  <c r="CQ23" i="8"/>
  <c r="CR23" i="8"/>
  <c r="CS23" i="8"/>
  <c r="CT23" i="8"/>
  <c r="CX23" i="8"/>
  <c r="C24" i="8"/>
  <c r="D24" i="8"/>
  <c r="E24" i="8"/>
  <c r="F24" i="8"/>
  <c r="G24" i="8"/>
  <c r="H24" i="8"/>
  <c r="I24" i="8"/>
  <c r="J24" i="8"/>
  <c r="K24" i="8"/>
  <c r="L24" i="8"/>
  <c r="M24" i="8"/>
  <c r="N24" i="8"/>
  <c r="O24" i="8"/>
  <c r="P24" i="8"/>
  <c r="Q24" i="8"/>
  <c r="R24" i="8"/>
  <c r="S24" i="8"/>
  <c r="T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X24" i="8"/>
  <c r="AY24" i="8"/>
  <c r="AZ24" i="8"/>
  <c r="BB24" i="8"/>
  <c r="BC24" i="8"/>
  <c r="BD24" i="8"/>
  <c r="BE24" i="8"/>
  <c r="BF24" i="8"/>
  <c r="BG24" i="8"/>
  <c r="BH24" i="8"/>
  <c r="BI24" i="8"/>
  <c r="BJ24" i="8"/>
  <c r="BK24" i="8"/>
  <c r="BL24" i="8"/>
  <c r="BM24" i="8"/>
  <c r="BN24" i="8"/>
  <c r="BW24" i="8"/>
  <c r="BX24" i="8"/>
  <c r="BY24" i="8"/>
  <c r="BZ24" i="8"/>
  <c r="CA24" i="8"/>
  <c r="CB24" i="8"/>
  <c r="CC24" i="8"/>
  <c r="CD24" i="8"/>
  <c r="CI24" i="8"/>
  <c r="CJ24" i="8"/>
  <c r="CK24" i="8"/>
  <c r="CL24" i="8"/>
  <c r="CM24" i="8"/>
  <c r="CN24" i="8"/>
  <c r="CO24" i="8"/>
  <c r="CP24" i="8"/>
  <c r="CQ24" i="8"/>
  <c r="CR24" i="8"/>
  <c r="CS24" i="8"/>
  <c r="CT24" i="8"/>
  <c r="CX24" i="8"/>
  <c r="C25" i="8"/>
  <c r="D25" i="8"/>
  <c r="E25" i="8"/>
  <c r="F25" i="8"/>
  <c r="G25" i="8"/>
  <c r="H25" i="8"/>
  <c r="I25" i="8"/>
  <c r="J25" i="8"/>
  <c r="K25" i="8"/>
  <c r="L25" i="8"/>
  <c r="M25" i="8"/>
  <c r="N25" i="8"/>
  <c r="O25" i="8"/>
  <c r="P25" i="8"/>
  <c r="Q25" i="8"/>
  <c r="R25" i="8"/>
  <c r="S25" i="8"/>
  <c r="T25" i="8"/>
  <c r="V25" i="8"/>
  <c r="W25" i="8"/>
  <c r="X25" i="8"/>
  <c r="Y25" i="8"/>
  <c r="Z25" i="8"/>
  <c r="AA25" i="8"/>
  <c r="AB25" i="8"/>
  <c r="AC25" i="8"/>
  <c r="AD25" i="8"/>
  <c r="AE25" i="8"/>
  <c r="AF25" i="8"/>
  <c r="AG25" i="8"/>
  <c r="AH25" i="8"/>
  <c r="AI25" i="8"/>
  <c r="AJ25" i="8"/>
  <c r="AK25" i="8"/>
  <c r="AL25" i="8"/>
  <c r="AM25" i="8"/>
  <c r="AN25" i="8"/>
  <c r="AP25" i="8"/>
  <c r="AQ25" i="8"/>
  <c r="AR25" i="8"/>
  <c r="AS25" i="8"/>
  <c r="AT25" i="8"/>
  <c r="AU25" i="8"/>
  <c r="AV25" i="8"/>
  <c r="AX25" i="8"/>
  <c r="AY25" i="8"/>
  <c r="AZ25" i="8"/>
  <c r="BB25" i="8"/>
  <c r="BC25" i="8"/>
  <c r="BD25" i="8"/>
  <c r="BE25" i="8"/>
  <c r="BF25" i="8"/>
  <c r="BG25" i="8"/>
  <c r="BH25" i="8"/>
  <c r="BI25" i="8"/>
  <c r="BJ25" i="8"/>
  <c r="BK25" i="8"/>
  <c r="BL25" i="8"/>
  <c r="BM25" i="8"/>
  <c r="BN25" i="8"/>
  <c r="BW25" i="8"/>
  <c r="BX25" i="8"/>
  <c r="BZ25" i="8"/>
  <c r="CA25" i="8"/>
  <c r="CB25" i="8"/>
  <c r="CC25" i="8"/>
  <c r="CD25" i="8"/>
  <c r="CI25" i="8"/>
  <c r="CJ25" i="8"/>
  <c r="CL25" i="8"/>
  <c r="CM25" i="8"/>
  <c r="CN25" i="8"/>
  <c r="CP25" i="8"/>
  <c r="CQ25" i="8"/>
  <c r="CR25" i="8"/>
  <c r="CT25" i="8"/>
  <c r="CX25" i="8"/>
  <c r="C26" i="8"/>
  <c r="D26" i="8"/>
  <c r="E26" i="8"/>
  <c r="F26" i="8"/>
  <c r="G26" i="8"/>
  <c r="H26" i="8"/>
  <c r="I26" i="8"/>
  <c r="J26" i="8"/>
  <c r="K26" i="8"/>
  <c r="L26" i="8"/>
  <c r="M26" i="8"/>
  <c r="N26" i="8"/>
  <c r="O26" i="8"/>
  <c r="P26" i="8"/>
  <c r="Q26" i="8"/>
  <c r="R26" i="8"/>
  <c r="S26" i="8"/>
  <c r="T26" i="8"/>
  <c r="U26" i="8"/>
  <c r="V26" i="8"/>
  <c r="W26" i="8"/>
  <c r="X26" i="8"/>
  <c r="Y26" i="8"/>
  <c r="Z26" i="8"/>
  <c r="AA26" i="8"/>
  <c r="AB26" i="8"/>
  <c r="AC26" i="8"/>
  <c r="AD26" i="8"/>
  <c r="AE26" i="8"/>
  <c r="AF26" i="8"/>
  <c r="AG26" i="8"/>
  <c r="AH26" i="8"/>
  <c r="AI26" i="8"/>
  <c r="AJ26" i="8"/>
  <c r="AK26" i="8"/>
  <c r="AL26" i="8"/>
  <c r="AM26" i="8"/>
  <c r="AN26" i="8"/>
  <c r="AO26" i="8"/>
  <c r="AP26" i="8"/>
  <c r="AQ26" i="8"/>
  <c r="AR26" i="8"/>
  <c r="AS26" i="8"/>
  <c r="AT26" i="8"/>
  <c r="AU26" i="8"/>
  <c r="AV26" i="8"/>
  <c r="AX26" i="8"/>
  <c r="AY26" i="8"/>
  <c r="AZ26" i="8"/>
  <c r="BB26" i="8"/>
  <c r="BC26" i="8"/>
  <c r="BD26" i="8"/>
  <c r="BE26" i="8"/>
  <c r="BF26" i="8"/>
  <c r="BG26" i="8"/>
  <c r="BH26" i="8"/>
  <c r="BI26" i="8"/>
  <c r="BJ26" i="8"/>
  <c r="BK26" i="8"/>
  <c r="BL26" i="8"/>
  <c r="BM26" i="8"/>
  <c r="BN26" i="8"/>
  <c r="BW26" i="8"/>
  <c r="BX26" i="8"/>
  <c r="BY26" i="8"/>
  <c r="BZ26" i="8"/>
  <c r="CA26" i="8"/>
  <c r="CB26" i="8"/>
  <c r="CC26" i="8"/>
  <c r="CD26" i="8"/>
  <c r="CI26" i="8"/>
  <c r="CJ26" i="8"/>
  <c r="CK26" i="8"/>
  <c r="CL26" i="8"/>
  <c r="CM26" i="8"/>
  <c r="CN26" i="8"/>
  <c r="CP26" i="8"/>
  <c r="CQ26" i="8"/>
  <c r="CR26" i="8"/>
  <c r="CT26" i="8"/>
  <c r="CX26" i="8"/>
  <c r="C27" i="8"/>
  <c r="D27" i="8"/>
  <c r="E27" i="8"/>
  <c r="F27" i="8"/>
  <c r="G27" i="8"/>
  <c r="H27" i="8"/>
  <c r="I27" i="8"/>
  <c r="J27" i="8"/>
  <c r="K27" i="8"/>
  <c r="L27" i="8"/>
  <c r="M27" i="8"/>
  <c r="N27" i="8"/>
  <c r="O27" i="8"/>
  <c r="P27" i="8"/>
  <c r="Q27" i="8"/>
  <c r="R27" i="8"/>
  <c r="S27" i="8"/>
  <c r="T27" i="8"/>
  <c r="U27" i="8"/>
  <c r="V27" i="8"/>
  <c r="W27" i="8"/>
  <c r="X27" i="8"/>
  <c r="Y27" i="8"/>
  <c r="Z27" i="8"/>
  <c r="AA27" i="8"/>
  <c r="AB27" i="8"/>
  <c r="AC27" i="8"/>
  <c r="AD27" i="8"/>
  <c r="AE27" i="8"/>
  <c r="AF27" i="8"/>
  <c r="AG27" i="8"/>
  <c r="AH27" i="8"/>
  <c r="AI27" i="8"/>
  <c r="AJ27" i="8"/>
  <c r="AK27" i="8"/>
  <c r="AL27" i="8"/>
  <c r="AM27" i="8"/>
  <c r="AN27" i="8"/>
  <c r="AO27" i="8"/>
  <c r="AP27" i="8"/>
  <c r="AQ27" i="8"/>
  <c r="AR27" i="8"/>
  <c r="AS27" i="8"/>
  <c r="AT27" i="8"/>
  <c r="AU27" i="8"/>
  <c r="AV27" i="8"/>
  <c r="AX27" i="8"/>
  <c r="AY27" i="8"/>
  <c r="AZ27" i="8"/>
  <c r="BA27" i="8"/>
  <c r="BB27" i="8"/>
  <c r="BC27" i="8"/>
  <c r="BD27" i="8"/>
  <c r="BE27" i="8"/>
  <c r="BF27" i="8"/>
  <c r="BG27" i="8"/>
  <c r="BH27" i="8"/>
  <c r="BI27" i="8"/>
  <c r="BJ27" i="8"/>
  <c r="BK27" i="8"/>
  <c r="BL27" i="8"/>
  <c r="BM27" i="8"/>
  <c r="BN27" i="8"/>
  <c r="BW27" i="8"/>
  <c r="BX27" i="8"/>
  <c r="BY27" i="8"/>
  <c r="BZ27" i="8"/>
  <c r="CA27" i="8"/>
  <c r="CB27" i="8"/>
  <c r="CC27" i="8"/>
  <c r="CD27" i="8"/>
  <c r="CI27" i="8"/>
  <c r="CJ27" i="8"/>
  <c r="CK27" i="8"/>
  <c r="CL27" i="8"/>
  <c r="CM27" i="8"/>
  <c r="CN27" i="8"/>
  <c r="CO27" i="8"/>
  <c r="CP27" i="8"/>
  <c r="CQ27" i="8"/>
  <c r="CR27" i="8"/>
  <c r="CS27" i="8"/>
  <c r="CT27" i="8"/>
  <c r="CX27" i="8"/>
  <c r="C28" i="8"/>
  <c r="D28" i="8"/>
  <c r="E28" i="8"/>
  <c r="F28" i="8"/>
  <c r="G28" i="8"/>
  <c r="H28" i="8"/>
  <c r="I28" i="8"/>
  <c r="J28" i="8"/>
  <c r="K28" i="8"/>
  <c r="L28" i="8"/>
  <c r="M28" i="8"/>
  <c r="N28" i="8"/>
  <c r="O28" i="8"/>
  <c r="P28" i="8"/>
  <c r="Q28" i="8"/>
  <c r="R28" i="8"/>
  <c r="S28" i="8"/>
  <c r="T28" i="8"/>
  <c r="V28" i="8"/>
  <c r="W28" i="8"/>
  <c r="X28" i="8"/>
  <c r="Z28" i="8"/>
  <c r="AA28" i="8"/>
  <c r="AB28" i="8"/>
  <c r="AD28" i="8"/>
  <c r="AE28" i="8"/>
  <c r="AF28" i="8"/>
  <c r="AH28" i="8"/>
  <c r="AI28" i="8"/>
  <c r="AJ28" i="8"/>
  <c r="AL28" i="8"/>
  <c r="AM28" i="8"/>
  <c r="AN28" i="8"/>
  <c r="AP28" i="8"/>
  <c r="AQ28" i="8"/>
  <c r="AR28" i="8"/>
  <c r="AT28" i="8"/>
  <c r="AU28" i="8"/>
  <c r="AV28" i="8"/>
  <c r="AX28" i="8"/>
  <c r="AY28" i="8"/>
  <c r="AZ28" i="8"/>
  <c r="BB28" i="8"/>
  <c r="BC28" i="8"/>
  <c r="BD28" i="8"/>
  <c r="BE28" i="8"/>
  <c r="BF28" i="8"/>
  <c r="BG28" i="8"/>
  <c r="BH28" i="8"/>
  <c r="BJ28" i="8"/>
  <c r="BK28" i="8"/>
  <c r="BL28" i="8"/>
  <c r="BM28" i="8"/>
  <c r="BN28" i="8"/>
  <c r="BW28" i="8"/>
  <c r="BX28" i="8"/>
  <c r="BZ28" i="8"/>
  <c r="CA28" i="8"/>
  <c r="CB28" i="8"/>
  <c r="CD28" i="8"/>
  <c r="CI28" i="8"/>
  <c r="CJ28" i="8"/>
  <c r="CL28" i="8"/>
  <c r="CM28" i="8"/>
  <c r="CN28" i="8"/>
  <c r="CP28" i="8"/>
  <c r="CQ28" i="8"/>
  <c r="CR28" i="8"/>
  <c r="CT28" i="8"/>
  <c r="CX28" i="8"/>
  <c r="C29" i="8"/>
  <c r="D29" i="8"/>
  <c r="E29" i="8"/>
  <c r="F29" i="8"/>
  <c r="G29" i="8"/>
  <c r="H29" i="8"/>
  <c r="I29" i="8"/>
  <c r="J29" i="8"/>
  <c r="K29" i="8"/>
  <c r="L29" i="8"/>
  <c r="M29" i="8"/>
  <c r="N29" i="8"/>
  <c r="O29" i="8"/>
  <c r="P29" i="8"/>
  <c r="Q29" i="8"/>
  <c r="R29" i="8"/>
  <c r="S29" i="8"/>
  <c r="T29" i="8"/>
  <c r="U29" i="8"/>
  <c r="V29" i="8"/>
  <c r="W29" i="8"/>
  <c r="X29" i="8"/>
  <c r="Y29" i="8"/>
  <c r="Z29" i="8"/>
  <c r="AA29" i="8"/>
  <c r="AB29" i="8"/>
  <c r="AC29" i="8"/>
  <c r="AD29" i="8"/>
  <c r="AE29" i="8"/>
  <c r="AF29" i="8"/>
  <c r="AG29" i="8"/>
  <c r="AH29" i="8"/>
  <c r="AI29" i="8"/>
  <c r="AJ29" i="8"/>
  <c r="AK29" i="8"/>
  <c r="AL29" i="8"/>
  <c r="AM29" i="8"/>
  <c r="AN29" i="8"/>
  <c r="AO29" i="8"/>
  <c r="AP29" i="8"/>
  <c r="AQ29" i="8"/>
  <c r="AR29" i="8"/>
  <c r="AS29" i="8"/>
  <c r="AT29" i="8"/>
  <c r="AU29" i="8"/>
  <c r="AV29" i="8"/>
  <c r="AX29" i="8"/>
  <c r="AY29" i="8"/>
  <c r="AZ29" i="8"/>
  <c r="BB29" i="8"/>
  <c r="BC29" i="8"/>
  <c r="BD29" i="8"/>
  <c r="BE29" i="8"/>
  <c r="BF29" i="8"/>
  <c r="BG29" i="8"/>
  <c r="BH29" i="8"/>
  <c r="BI29" i="8"/>
  <c r="BJ29" i="8"/>
  <c r="BK29" i="8"/>
  <c r="BL29" i="8"/>
  <c r="BM29" i="8"/>
  <c r="BN29" i="8"/>
  <c r="BW29" i="8"/>
  <c r="BX29" i="8"/>
  <c r="BY29" i="8"/>
  <c r="BZ29" i="8"/>
  <c r="CA29" i="8"/>
  <c r="CB29" i="8"/>
  <c r="CC29" i="8"/>
  <c r="CD29" i="8"/>
  <c r="CI29" i="8"/>
  <c r="CJ29" i="8"/>
  <c r="CL29" i="8"/>
  <c r="CM29" i="8"/>
  <c r="CN29" i="8"/>
  <c r="CP29" i="8"/>
  <c r="CQ29" i="8"/>
  <c r="CR29" i="8"/>
  <c r="CT29" i="8"/>
  <c r="CX29" i="8"/>
  <c r="C30" i="8"/>
  <c r="D30" i="8"/>
  <c r="E30" i="8"/>
  <c r="F30" i="8"/>
  <c r="G30" i="8"/>
  <c r="H30" i="8"/>
  <c r="I30" i="8"/>
  <c r="J30" i="8"/>
  <c r="K30" i="8"/>
  <c r="L30" i="8"/>
  <c r="M30" i="8"/>
  <c r="N30" i="8"/>
  <c r="O30" i="8"/>
  <c r="P30" i="8"/>
  <c r="Q30" i="8"/>
  <c r="R30" i="8"/>
  <c r="S30" i="8"/>
  <c r="T30" i="8"/>
  <c r="V30" i="8"/>
  <c r="W30" i="8"/>
  <c r="X30" i="8"/>
  <c r="Y30" i="8"/>
  <c r="Z30" i="8"/>
  <c r="AA30" i="8"/>
  <c r="AB30" i="8"/>
  <c r="AC30" i="8"/>
  <c r="AD30" i="8"/>
  <c r="AE30" i="8"/>
  <c r="AF30" i="8"/>
  <c r="AG30" i="8"/>
  <c r="AH30" i="8"/>
  <c r="AI30" i="8"/>
  <c r="AJ30" i="8"/>
  <c r="AK30" i="8"/>
  <c r="AL30" i="8"/>
  <c r="AM30" i="8"/>
  <c r="AN30" i="8"/>
  <c r="AO30" i="8"/>
  <c r="AP30" i="8"/>
  <c r="AQ30" i="8"/>
  <c r="AR30" i="8"/>
  <c r="AS30" i="8"/>
  <c r="AT30" i="8"/>
  <c r="AU30" i="8"/>
  <c r="AV30" i="8"/>
  <c r="AX30" i="8"/>
  <c r="AY30" i="8"/>
  <c r="AZ30" i="8"/>
  <c r="BA30" i="8"/>
  <c r="BB30" i="8"/>
  <c r="BC30" i="8"/>
  <c r="BD30" i="8"/>
  <c r="BE30" i="8"/>
  <c r="BF30" i="8"/>
  <c r="BG30" i="8"/>
  <c r="BH30" i="8"/>
  <c r="BI30" i="8"/>
  <c r="BJ30" i="8"/>
  <c r="BK30" i="8"/>
  <c r="BL30" i="8"/>
  <c r="BM30" i="8"/>
  <c r="BN30" i="8"/>
  <c r="BW30" i="8"/>
  <c r="BX30" i="8"/>
  <c r="BY30" i="8"/>
  <c r="BZ30" i="8"/>
  <c r="CA30" i="8"/>
  <c r="CB30" i="8"/>
  <c r="CC30" i="8"/>
  <c r="CD30" i="8"/>
  <c r="CI30" i="8"/>
  <c r="CJ30" i="8"/>
  <c r="CK30" i="8"/>
  <c r="CL30" i="8"/>
  <c r="CM30" i="8"/>
  <c r="CN30" i="8"/>
  <c r="CO30" i="8"/>
  <c r="CP30" i="8"/>
  <c r="CQ30" i="8"/>
  <c r="CR30" i="8"/>
  <c r="CS30" i="8"/>
  <c r="CT30" i="8"/>
  <c r="CX30" i="8"/>
  <c r="C31" i="8"/>
  <c r="D31" i="8"/>
  <c r="F31" i="8"/>
  <c r="G31" i="8"/>
  <c r="H31" i="8"/>
  <c r="J31" i="8"/>
  <c r="K31" i="8"/>
  <c r="L31" i="8"/>
  <c r="N31" i="8"/>
  <c r="O31" i="8"/>
  <c r="P31" i="8"/>
  <c r="R31" i="8"/>
  <c r="S31" i="8"/>
  <c r="T31" i="8"/>
  <c r="V31" i="8"/>
  <c r="W31" i="8"/>
  <c r="X31" i="8"/>
  <c r="Z31" i="8"/>
  <c r="AA31" i="8"/>
  <c r="AB31" i="8"/>
  <c r="AD31" i="8"/>
  <c r="AE31" i="8"/>
  <c r="AF31" i="8"/>
  <c r="AH31" i="8"/>
  <c r="AI31" i="8"/>
  <c r="AJ31" i="8"/>
  <c r="AL31" i="8"/>
  <c r="AM31" i="8"/>
  <c r="AN31" i="8"/>
  <c r="AP31" i="8"/>
  <c r="AQ31" i="8"/>
  <c r="AR31" i="8"/>
  <c r="AT31" i="8"/>
  <c r="AU31" i="8"/>
  <c r="AX31" i="8"/>
  <c r="AY31" i="8"/>
  <c r="AZ31" i="8"/>
  <c r="BB31" i="8"/>
  <c r="BC31" i="8"/>
  <c r="BD31" i="8"/>
  <c r="BF31" i="8"/>
  <c r="BG31" i="8"/>
  <c r="BH31" i="8"/>
  <c r="BJ31" i="8"/>
  <c r="BK31" i="8"/>
  <c r="BL31" i="8"/>
  <c r="BN31" i="8"/>
  <c r="BW31" i="8"/>
  <c r="BX31" i="8"/>
  <c r="BZ31" i="8"/>
  <c r="CA31" i="8"/>
  <c r="CB31" i="8"/>
  <c r="CD31" i="8"/>
  <c r="CI31" i="8"/>
  <c r="CJ31" i="8"/>
  <c r="CL31" i="8"/>
  <c r="CM31" i="8"/>
  <c r="CN31" i="8"/>
  <c r="CP31" i="8"/>
  <c r="CQ31" i="8"/>
  <c r="CR31" i="8"/>
  <c r="CT31" i="8"/>
  <c r="CX31" i="8"/>
  <c r="C32" i="8"/>
  <c r="D32" i="8"/>
  <c r="E32" i="8"/>
  <c r="F32" i="8"/>
  <c r="G32" i="8"/>
  <c r="H32" i="8"/>
  <c r="I32" i="8"/>
  <c r="J32" i="8"/>
  <c r="K32" i="8"/>
  <c r="L32" i="8"/>
  <c r="M32" i="8"/>
  <c r="N32" i="8"/>
  <c r="O32" i="8"/>
  <c r="P32" i="8"/>
  <c r="Q32" i="8"/>
  <c r="R32" i="8"/>
  <c r="S32" i="8"/>
  <c r="T32" i="8"/>
  <c r="U32" i="8"/>
  <c r="V32" i="8"/>
  <c r="W32" i="8"/>
  <c r="X32" i="8"/>
  <c r="Y32" i="8"/>
  <c r="Z32" i="8"/>
  <c r="AA32" i="8"/>
  <c r="AB32" i="8"/>
  <c r="AC32" i="8"/>
  <c r="AD32" i="8"/>
  <c r="AE32" i="8"/>
  <c r="AF32" i="8"/>
  <c r="AH32" i="8"/>
  <c r="AI32" i="8"/>
  <c r="AJ32" i="8"/>
  <c r="AK32" i="8"/>
  <c r="AL32" i="8"/>
  <c r="AM32" i="8"/>
  <c r="AN32" i="8"/>
  <c r="AP32" i="8"/>
  <c r="AQ32" i="8"/>
  <c r="AR32" i="8"/>
  <c r="AS32" i="8"/>
  <c r="AT32" i="8"/>
  <c r="AU32" i="8"/>
  <c r="AV32" i="8"/>
  <c r="AX32" i="8"/>
  <c r="AY32" i="8"/>
  <c r="AZ32" i="8"/>
  <c r="BB32" i="8"/>
  <c r="BC32" i="8"/>
  <c r="BD32" i="8"/>
  <c r="BE32" i="8"/>
  <c r="BF32" i="8"/>
  <c r="BG32" i="8"/>
  <c r="BH32" i="8"/>
  <c r="BI32" i="8"/>
  <c r="BJ32" i="8"/>
  <c r="BK32" i="8"/>
  <c r="BL32" i="8"/>
  <c r="BM32" i="8"/>
  <c r="BN32" i="8"/>
  <c r="BW32" i="8"/>
  <c r="BX32" i="8"/>
  <c r="BY32" i="8"/>
  <c r="BZ32" i="8"/>
  <c r="CA32" i="8"/>
  <c r="CB32" i="8"/>
  <c r="CC32" i="8"/>
  <c r="CD32" i="8"/>
  <c r="CI32" i="8"/>
  <c r="CJ32" i="8"/>
  <c r="CK32" i="8"/>
  <c r="CL32" i="8"/>
  <c r="CM32" i="8"/>
  <c r="CN32" i="8"/>
  <c r="CO32" i="8"/>
  <c r="CP32" i="8"/>
  <c r="CQ32" i="8"/>
  <c r="CR32" i="8"/>
  <c r="CS32" i="8"/>
  <c r="CT32" i="8"/>
  <c r="CX32" i="8"/>
  <c r="C33" i="8"/>
  <c r="D33" i="8"/>
  <c r="E33" i="8"/>
  <c r="F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P33" i="8"/>
  <c r="AQ33" i="8"/>
  <c r="AR33" i="8"/>
  <c r="AS33" i="8"/>
  <c r="AT33" i="8"/>
  <c r="AU33" i="8"/>
  <c r="AV33" i="8"/>
  <c r="AX33" i="8"/>
  <c r="AY33" i="8"/>
  <c r="AZ33" i="8"/>
  <c r="BA33" i="8"/>
  <c r="BB33" i="8"/>
  <c r="BC33" i="8"/>
  <c r="BD33" i="8"/>
  <c r="BE33" i="8"/>
  <c r="BF33" i="8"/>
  <c r="BG33" i="8"/>
  <c r="BH33" i="8"/>
  <c r="BI33" i="8"/>
  <c r="BJ33" i="8"/>
  <c r="BK33" i="8"/>
  <c r="BL33" i="8"/>
  <c r="BM33" i="8"/>
  <c r="BN33" i="8"/>
  <c r="BW33" i="8"/>
  <c r="BX33" i="8"/>
  <c r="BZ33" i="8"/>
  <c r="CA33" i="8"/>
  <c r="CB33" i="8"/>
  <c r="CC33" i="8"/>
  <c r="CD33" i="8"/>
  <c r="CI33" i="8"/>
  <c r="CJ33" i="8"/>
  <c r="CK33" i="8"/>
  <c r="CL33" i="8"/>
  <c r="CM33" i="8"/>
  <c r="CN33" i="8"/>
  <c r="CP33" i="8"/>
  <c r="CQ33" i="8"/>
  <c r="CR33" i="8"/>
  <c r="CS33" i="8"/>
  <c r="CT33" i="8"/>
  <c r="CX33" i="8"/>
  <c r="C34" i="8"/>
  <c r="D34" i="8"/>
  <c r="F34" i="8"/>
  <c r="G34" i="8"/>
  <c r="H34" i="8"/>
  <c r="J34" i="8"/>
  <c r="K34" i="8"/>
  <c r="L34" i="8"/>
  <c r="N34" i="8"/>
  <c r="O34" i="8"/>
  <c r="P34" i="8"/>
  <c r="R34" i="8"/>
  <c r="S34" i="8"/>
  <c r="T34" i="8"/>
  <c r="V34" i="8"/>
  <c r="W34" i="8"/>
  <c r="X34" i="8"/>
  <c r="Z34" i="8"/>
  <c r="AA34" i="8"/>
  <c r="AB34" i="8"/>
  <c r="AC34" i="8"/>
  <c r="AD34" i="8"/>
  <c r="AE34" i="8"/>
  <c r="AF34" i="8"/>
  <c r="AG34" i="8"/>
  <c r="AH34" i="8"/>
  <c r="AI34" i="8"/>
  <c r="AJ34" i="8"/>
  <c r="AK34" i="8"/>
  <c r="AL34" i="8"/>
  <c r="AM34" i="8"/>
  <c r="AN34" i="8"/>
  <c r="AP34" i="8"/>
  <c r="AQ34" i="8"/>
  <c r="AR34" i="8"/>
  <c r="AS34" i="8"/>
  <c r="AT34" i="8"/>
  <c r="AU34" i="8"/>
  <c r="AV34" i="8"/>
  <c r="AX34" i="8"/>
  <c r="AY34" i="8"/>
  <c r="AZ34" i="8"/>
  <c r="BB34" i="8"/>
  <c r="BC34" i="8"/>
  <c r="BD34" i="8"/>
  <c r="BE34" i="8"/>
  <c r="BF34" i="8"/>
  <c r="BG34" i="8"/>
  <c r="BH34" i="8"/>
  <c r="BI34" i="8"/>
  <c r="BJ34" i="8"/>
  <c r="BK34" i="8"/>
  <c r="BL34" i="8"/>
  <c r="BM34" i="8"/>
  <c r="BN34" i="8"/>
  <c r="BW34" i="8"/>
  <c r="BX34" i="8"/>
  <c r="BZ34" i="8"/>
  <c r="CA34" i="8"/>
  <c r="CB34" i="8"/>
  <c r="CC34" i="8"/>
  <c r="CD34" i="8"/>
  <c r="CI34" i="8"/>
  <c r="CJ34" i="8"/>
  <c r="CK34" i="8"/>
  <c r="CL34" i="8"/>
  <c r="CM34" i="8"/>
  <c r="CN34" i="8"/>
  <c r="CO34" i="8"/>
  <c r="CP34" i="8"/>
  <c r="CQ34" i="8"/>
  <c r="CR34" i="8"/>
  <c r="CS34" i="8"/>
  <c r="CT34" i="8"/>
  <c r="CX34" i="8"/>
  <c r="C35" i="8"/>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AL35" i="8"/>
  <c r="AM35" i="8"/>
  <c r="AN35" i="8"/>
  <c r="AO35" i="8"/>
  <c r="AP35" i="8"/>
  <c r="AQ35" i="8"/>
  <c r="AR35" i="8"/>
  <c r="AS35" i="8"/>
  <c r="AT35" i="8"/>
  <c r="AU35" i="8"/>
  <c r="AV35" i="8"/>
  <c r="AX35" i="8"/>
  <c r="AY35" i="8"/>
  <c r="AZ35" i="8"/>
  <c r="BB35" i="8"/>
  <c r="BC35" i="8"/>
  <c r="BD35" i="8"/>
  <c r="BE35" i="8"/>
  <c r="BF35" i="8"/>
  <c r="BG35" i="8"/>
  <c r="BH35" i="8"/>
  <c r="BJ35" i="8"/>
  <c r="BK35" i="8"/>
  <c r="BL35" i="8"/>
  <c r="BM35" i="8"/>
  <c r="BN35" i="8"/>
  <c r="BW35" i="8"/>
  <c r="BX35" i="8"/>
  <c r="BY35" i="8"/>
  <c r="BZ35" i="8"/>
  <c r="CA35" i="8"/>
  <c r="CB35" i="8"/>
  <c r="CC35" i="8"/>
  <c r="CD35" i="8"/>
  <c r="CI35" i="8"/>
  <c r="CJ35" i="8"/>
  <c r="CK35" i="8"/>
  <c r="CL35" i="8"/>
  <c r="CM35" i="8"/>
  <c r="CN35" i="8"/>
  <c r="CO35" i="8"/>
  <c r="CP35" i="8"/>
  <c r="CQ35" i="8"/>
  <c r="CR35" i="8"/>
  <c r="CS35" i="8"/>
  <c r="CT35" i="8"/>
  <c r="CX35" i="8"/>
  <c r="C36" i="8"/>
  <c r="D36" i="8"/>
  <c r="F36" i="8"/>
  <c r="G36" i="8"/>
  <c r="H36" i="8"/>
  <c r="J36" i="8"/>
  <c r="K36" i="8"/>
  <c r="L36" i="8"/>
  <c r="N36" i="8"/>
  <c r="O36" i="8"/>
  <c r="P36" i="8"/>
  <c r="R36" i="8"/>
  <c r="S36" i="8"/>
  <c r="T36" i="8"/>
  <c r="V36" i="8"/>
  <c r="W36" i="8"/>
  <c r="X36" i="8"/>
  <c r="Y36" i="8"/>
  <c r="Z36" i="8"/>
  <c r="AA36" i="8"/>
  <c r="AB36" i="8"/>
  <c r="AC36" i="8"/>
  <c r="AD36" i="8"/>
  <c r="AE36" i="8"/>
  <c r="AF36" i="8"/>
  <c r="AH36" i="8"/>
  <c r="AI36" i="8"/>
  <c r="AJ36" i="8"/>
  <c r="AL36" i="8"/>
  <c r="AM36" i="8"/>
  <c r="AN36" i="8"/>
  <c r="AP36" i="8"/>
  <c r="AQ36" i="8"/>
  <c r="AR36" i="8"/>
  <c r="AS36" i="8"/>
  <c r="AT36" i="8"/>
  <c r="AU36" i="8"/>
  <c r="AV36" i="8"/>
  <c r="AX36" i="8"/>
  <c r="AY36" i="8"/>
  <c r="AZ36" i="8"/>
  <c r="BA36" i="8"/>
  <c r="BB36" i="8"/>
  <c r="BC36" i="8"/>
  <c r="BD36" i="8"/>
  <c r="BF36" i="8"/>
  <c r="BG36" i="8"/>
  <c r="BH36" i="8"/>
  <c r="BJ36" i="8"/>
  <c r="BK36" i="8"/>
  <c r="BL36" i="8"/>
  <c r="BN36" i="8"/>
  <c r="BW36" i="8"/>
  <c r="BX36" i="8"/>
  <c r="BY36" i="8"/>
  <c r="BZ36" i="8"/>
  <c r="CA36" i="8"/>
  <c r="CB36" i="8"/>
  <c r="CD36" i="8"/>
  <c r="CI36" i="8"/>
  <c r="CJ36" i="8"/>
  <c r="CL36" i="8"/>
  <c r="CM36" i="8"/>
  <c r="CN36" i="8"/>
  <c r="CP36" i="8"/>
  <c r="CQ36" i="8"/>
  <c r="CR36" i="8"/>
  <c r="CT36" i="8"/>
  <c r="CX36" i="8"/>
  <c r="C37" i="8"/>
  <c r="D37" i="8"/>
  <c r="E37" i="8"/>
  <c r="F37" i="8"/>
  <c r="G37" i="8"/>
  <c r="H37" i="8"/>
  <c r="I37" i="8"/>
  <c r="J37" i="8"/>
  <c r="K37" i="8"/>
  <c r="L37" i="8"/>
  <c r="M37" i="8"/>
  <c r="N37" i="8"/>
  <c r="O37" i="8"/>
  <c r="P37" i="8"/>
  <c r="Q37" i="8"/>
  <c r="R37" i="8"/>
  <c r="S37" i="8"/>
  <c r="T37" i="8"/>
  <c r="V37" i="8"/>
  <c r="W37" i="8"/>
  <c r="X37" i="8"/>
  <c r="Y37" i="8"/>
  <c r="Z37" i="8"/>
  <c r="AA37" i="8"/>
  <c r="AB37" i="8"/>
  <c r="AC37" i="8"/>
  <c r="AD37" i="8"/>
  <c r="AE37" i="8"/>
  <c r="AF37" i="8"/>
  <c r="AG37" i="8"/>
  <c r="AH37" i="8"/>
  <c r="AI37" i="8"/>
  <c r="AJ37" i="8"/>
  <c r="AK37" i="8"/>
  <c r="AL37" i="8"/>
  <c r="AM37" i="8"/>
  <c r="AN37" i="8"/>
  <c r="AO37" i="8"/>
  <c r="AP37" i="8"/>
  <c r="AQ37" i="8"/>
  <c r="AR37" i="8"/>
  <c r="AS37" i="8"/>
  <c r="AT37" i="8"/>
  <c r="AU37" i="8"/>
  <c r="AV37" i="8"/>
  <c r="AX37" i="8"/>
  <c r="AY37" i="8"/>
  <c r="AZ37" i="8"/>
  <c r="BA37" i="8"/>
  <c r="BB37" i="8"/>
  <c r="BC37" i="8"/>
  <c r="BD37" i="8"/>
  <c r="BE37" i="8"/>
  <c r="BF37" i="8"/>
  <c r="BG37" i="8"/>
  <c r="BH37" i="8"/>
  <c r="BI37" i="8"/>
  <c r="BJ37" i="8"/>
  <c r="BK37" i="8"/>
  <c r="BL37" i="8"/>
  <c r="BM37" i="8"/>
  <c r="BN37" i="8"/>
  <c r="BW37" i="8"/>
  <c r="BX37" i="8"/>
  <c r="BY37" i="8"/>
  <c r="BZ37" i="8"/>
  <c r="CA37" i="8"/>
  <c r="CB37" i="8"/>
  <c r="CC37" i="8"/>
  <c r="CD37" i="8"/>
  <c r="CI37" i="8"/>
  <c r="CJ37" i="8"/>
  <c r="CL37" i="8"/>
  <c r="CM37" i="8"/>
  <c r="CN37" i="8"/>
  <c r="CP37" i="8"/>
  <c r="CQ37" i="8"/>
  <c r="CR37" i="8"/>
  <c r="CT37" i="8"/>
  <c r="CX37"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X38" i="8"/>
  <c r="AY38" i="8"/>
  <c r="AZ38" i="8"/>
  <c r="BB38" i="8"/>
  <c r="BC38" i="8"/>
  <c r="BD38" i="8"/>
  <c r="BE38" i="8"/>
  <c r="BF38" i="8"/>
  <c r="BG38" i="8"/>
  <c r="BH38" i="8"/>
  <c r="BI38" i="8"/>
  <c r="BJ38" i="8"/>
  <c r="BK38" i="8"/>
  <c r="BL38" i="8"/>
  <c r="BM38" i="8"/>
  <c r="BN38" i="8"/>
  <c r="BW38" i="8"/>
  <c r="BX38" i="8"/>
  <c r="BY38" i="8"/>
  <c r="BZ38" i="8"/>
  <c r="CA38" i="8"/>
  <c r="CB38" i="8"/>
  <c r="CC38" i="8"/>
  <c r="CD38" i="8"/>
  <c r="CI38" i="8"/>
  <c r="CJ38" i="8"/>
  <c r="CK38" i="8"/>
  <c r="CL38" i="8"/>
  <c r="CM38" i="8"/>
  <c r="CN38" i="8"/>
  <c r="CO38" i="8"/>
  <c r="CP38" i="8"/>
  <c r="CQ38" i="8"/>
  <c r="CR38" i="8"/>
  <c r="CT38" i="8"/>
  <c r="CX38"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X39" i="8"/>
  <c r="AY39" i="8"/>
  <c r="AZ39" i="8"/>
  <c r="BA39" i="8"/>
  <c r="BB39" i="8"/>
  <c r="BC39" i="8"/>
  <c r="BD39" i="8"/>
  <c r="BE39" i="8"/>
  <c r="BF39" i="8"/>
  <c r="BG39" i="8"/>
  <c r="BH39" i="8"/>
  <c r="BI39" i="8"/>
  <c r="BJ39" i="8"/>
  <c r="BK39" i="8"/>
  <c r="BL39" i="8"/>
  <c r="BM39" i="8"/>
  <c r="BN39" i="8"/>
  <c r="BW39" i="8"/>
  <c r="BX39" i="8"/>
  <c r="BY39" i="8"/>
  <c r="BZ39" i="8"/>
  <c r="CA39" i="8"/>
  <c r="CB39" i="8"/>
  <c r="CC39" i="8"/>
  <c r="CD39" i="8"/>
  <c r="CI39" i="8"/>
  <c r="CJ39" i="8"/>
  <c r="CK39" i="8"/>
  <c r="CL39" i="8"/>
  <c r="CM39" i="8"/>
  <c r="CN39" i="8"/>
  <c r="CO39" i="8"/>
  <c r="CP39" i="8"/>
  <c r="CQ39" i="8"/>
  <c r="CR39" i="8"/>
  <c r="CS39" i="8"/>
  <c r="CT39" i="8"/>
  <c r="CX39" i="8"/>
  <c r="C40" i="8"/>
  <c r="D40" i="8"/>
  <c r="F40" i="8"/>
  <c r="G40" i="8"/>
  <c r="H40" i="8"/>
  <c r="I40" i="8"/>
  <c r="J40" i="8"/>
  <c r="K40" i="8"/>
  <c r="L40" i="8"/>
  <c r="M40" i="8"/>
  <c r="N40" i="8"/>
  <c r="O40" i="8"/>
  <c r="P40" i="8"/>
  <c r="R40" i="8"/>
  <c r="S40" i="8"/>
  <c r="T40" i="8"/>
  <c r="U40" i="8"/>
  <c r="V40" i="8"/>
  <c r="W40" i="8"/>
  <c r="X40" i="8"/>
  <c r="Z40" i="8"/>
  <c r="AA40" i="8"/>
  <c r="AB40" i="8"/>
  <c r="AC40" i="8"/>
  <c r="AD40" i="8"/>
  <c r="AE40" i="8"/>
  <c r="AF40" i="8"/>
  <c r="AG40" i="8"/>
  <c r="AH40" i="8"/>
  <c r="AI40" i="8"/>
  <c r="AJ40" i="8"/>
  <c r="AK40" i="8"/>
  <c r="AL40" i="8"/>
  <c r="AM40" i="8"/>
  <c r="AN40" i="8"/>
  <c r="AO40" i="8"/>
  <c r="AP40" i="8"/>
  <c r="AQ40" i="8"/>
  <c r="AR40" i="8"/>
  <c r="AS40" i="8"/>
  <c r="AT40" i="8"/>
  <c r="AU40" i="8"/>
  <c r="AV40" i="8"/>
  <c r="AX40" i="8"/>
  <c r="AY40" i="8"/>
  <c r="AZ40" i="8"/>
  <c r="BB40" i="8"/>
  <c r="BC40" i="8"/>
  <c r="BD40" i="8"/>
  <c r="BE40" i="8"/>
  <c r="BF40" i="8"/>
  <c r="BG40" i="8"/>
  <c r="BH40" i="8"/>
  <c r="BI40" i="8"/>
  <c r="BJ40" i="8"/>
  <c r="BK40" i="8"/>
  <c r="BL40" i="8"/>
  <c r="BM40" i="8"/>
  <c r="BN40" i="8"/>
  <c r="BW40" i="8"/>
  <c r="BX40" i="8"/>
  <c r="BY40" i="8"/>
  <c r="BZ40" i="8"/>
  <c r="CA40" i="8"/>
  <c r="CB40" i="8"/>
  <c r="CC40" i="8"/>
  <c r="CD40" i="8"/>
  <c r="CI40" i="8"/>
  <c r="CJ40" i="8"/>
  <c r="CK40" i="8"/>
  <c r="CL40" i="8"/>
  <c r="CM40" i="8"/>
  <c r="CN40" i="8"/>
  <c r="CO40" i="8"/>
  <c r="CP40" i="8"/>
  <c r="CQ40" i="8"/>
  <c r="CR40" i="8"/>
  <c r="CS40" i="8"/>
  <c r="CT40" i="8"/>
  <c r="CX40" i="8"/>
  <c r="C41" i="8"/>
  <c r="D41" i="8"/>
  <c r="E41" i="8"/>
  <c r="F41" i="8"/>
  <c r="G41" i="8"/>
  <c r="H41" i="8"/>
  <c r="I41" i="8"/>
  <c r="J41" i="8"/>
  <c r="K41" i="8"/>
  <c r="L41" i="8"/>
  <c r="M41" i="8"/>
  <c r="N41" i="8"/>
  <c r="O41" i="8"/>
  <c r="P41" i="8"/>
  <c r="Q41" i="8"/>
  <c r="R41" i="8"/>
  <c r="S41" i="8"/>
  <c r="T41" i="8"/>
  <c r="V41" i="8"/>
  <c r="W41" i="8"/>
  <c r="X41" i="8"/>
  <c r="Y41" i="8"/>
  <c r="Z41" i="8"/>
  <c r="AA41" i="8"/>
  <c r="AB41" i="8"/>
  <c r="AD41" i="8"/>
  <c r="AE41" i="8"/>
  <c r="AF41" i="8"/>
  <c r="AG41" i="8"/>
  <c r="AH41" i="8"/>
  <c r="AI41" i="8"/>
  <c r="AJ41" i="8"/>
  <c r="AK41" i="8"/>
  <c r="AL41" i="8"/>
  <c r="AM41" i="8"/>
  <c r="AN41" i="8"/>
  <c r="AO41" i="8"/>
  <c r="AP41" i="8"/>
  <c r="AQ41" i="8"/>
  <c r="AR41" i="8"/>
  <c r="AT41" i="8"/>
  <c r="AU41" i="8"/>
  <c r="AV41" i="8"/>
  <c r="AX41" i="8"/>
  <c r="AY41" i="8"/>
  <c r="AZ41" i="8"/>
  <c r="BB41" i="8"/>
  <c r="BC41" i="8"/>
  <c r="BD41" i="8"/>
  <c r="BE41" i="8"/>
  <c r="BF41" i="8"/>
  <c r="BG41" i="8"/>
  <c r="BH41" i="8"/>
  <c r="BI41" i="8"/>
  <c r="BJ41" i="8"/>
  <c r="BK41" i="8"/>
  <c r="BL41" i="8"/>
  <c r="BM41" i="8"/>
  <c r="BN41" i="8"/>
  <c r="BW41" i="8"/>
  <c r="BX41" i="8"/>
  <c r="BY41" i="8"/>
  <c r="BZ41" i="8"/>
  <c r="CA41" i="8"/>
  <c r="CB41" i="8"/>
  <c r="CC41" i="8"/>
  <c r="CD41" i="8"/>
  <c r="CI41" i="8"/>
  <c r="CJ41" i="8"/>
  <c r="CK41" i="8"/>
  <c r="CL41" i="8"/>
  <c r="CM41" i="8"/>
  <c r="CN41" i="8"/>
  <c r="CO41" i="8"/>
  <c r="CP41" i="8"/>
  <c r="CQ41" i="8"/>
  <c r="CR41" i="8"/>
  <c r="CS41" i="8"/>
  <c r="CT41" i="8"/>
  <c r="CX41" i="8"/>
  <c r="C42" i="8"/>
  <c r="D42" i="8"/>
  <c r="E42" i="8"/>
  <c r="F42" i="8"/>
  <c r="G42" i="8"/>
  <c r="H42" i="8"/>
  <c r="I42" i="8"/>
  <c r="J42" i="8"/>
  <c r="K42" i="8"/>
  <c r="L42" i="8"/>
  <c r="M42" i="8"/>
  <c r="N42" i="8"/>
  <c r="O42" i="8"/>
  <c r="P42" i="8"/>
  <c r="Q42" i="8"/>
  <c r="R42" i="8"/>
  <c r="S42" i="8"/>
  <c r="T42" i="8"/>
  <c r="U42" i="8"/>
  <c r="V42" i="8"/>
  <c r="W42" i="8"/>
  <c r="X42" i="8"/>
  <c r="Y42" i="8"/>
  <c r="Z42" i="8"/>
  <c r="AA42" i="8"/>
  <c r="AB42" i="8"/>
  <c r="AC42" i="8"/>
  <c r="AD42" i="8"/>
  <c r="AE42" i="8"/>
  <c r="AF42" i="8"/>
  <c r="AG42" i="8"/>
  <c r="AH42" i="8"/>
  <c r="AI42" i="8"/>
  <c r="AJ42" i="8"/>
  <c r="AK42" i="8"/>
  <c r="AL42" i="8"/>
  <c r="AM42" i="8"/>
  <c r="AN42" i="8"/>
  <c r="AO42" i="8"/>
  <c r="AP42" i="8"/>
  <c r="AQ42" i="8"/>
  <c r="AR42" i="8"/>
  <c r="AS42" i="8"/>
  <c r="AT42" i="8"/>
  <c r="AU42" i="8"/>
  <c r="AV42" i="8"/>
  <c r="AX42" i="8"/>
  <c r="AY42" i="8"/>
  <c r="AZ42" i="8"/>
  <c r="BB42" i="8"/>
  <c r="BC42" i="8"/>
  <c r="BD42" i="8"/>
  <c r="BE42" i="8"/>
  <c r="BF42" i="8"/>
  <c r="BG42" i="8"/>
  <c r="BH42" i="8"/>
  <c r="BI42" i="8"/>
  <c r="BJ42" i="8"/>
  <c r="BK42" i="8"/>
  <c r="BL42" i="8"/>
  <c r="BM42" i="8"/>
  <c r="BN42" i="8"/>
  <c r="BW42" i="8"/>
  <c r="BX42" i="8"/>
  <c r="BY42" i="8"/>
  <c r="BZ42" i="8"/>
  <c r="CA42" i="8"/>
  <c r="CB42" i="8"/>
  <c r="CC42" i="8"/>
  <c r="CD42" i="8"/>
  <c r="CI42" i="8"/>
  <c r="CJ42" i="8"/>
  <c r="CL42" i="8"/>
  <c r="CM42" i="8"/>
  <c r="CN42" i="8"/>
  <c r="CP42" i="8"/>
  <c r="CQ42" i="8"/>
  <c r="CR42" i="8"/>
  <c r="CT42" i="8"/>
  <c r="CX42" i="8"/>
  <c r="C43" i="8"/>
  <c r="D43" i="8"/>
  <c r="E43" i="8"/>
  <c r="F43" i="8"/>
  <c r="G43" i="8"/>
  <c r="H43" i="8"/>
  <c r="I43" i="8"/>
  <c r="J43" i="8"/>
  <c r="K43" i="8"/>
  <c r="L43" i="8"/>
  <c r="M43" i="8"/>
  <c r="N43" i="8"/>
  <c r="O43" i="8"/>
  <c r="P43" i="8"/>
  <c r="Q43" i="8"/>
  <c r="R43" i="8"/>
  <c r="S43" i="8"/>
  <c r="T43" i="8"/>
  <c r="V43" i="8"/>
  <c r="W43" i="8"/>
  <c r="X43" i="8"/>
  <c r="Y43" i="8"/>
  <c r="Z43" i="8"/>
  <c r="AA43" i="8"/>
  <c r="AB43" i="8"/>
  <c r="AC43" i="8"/>
  <c r="AD43" i="8"/>
  <c r="AE43" i="8"/>
  <c r="AF43" i="8"/>
  <c r="AH43" i="8"/>
  <c r="AI43" i="8"/>
  <c r="AJ43" i="8"/>
  <c r="AK43" i="8"/>
  <c r="AL43" i="8"/>
  <c r="AM43" i="8"/>
  <c r="AN43" i="8"/>
  <c r="AP43" i="8"/>
  <c r="AQ43" i="8"/>
  <c r="AR43" i="8"/>
  <c r="AS43" i="8"/>
  <c r="AT43" i="8"/>
  <c r="AU43" i="8"/>
  <c r="AV43" i="8"/>
  <c r="AX43" i="8"/>
  <c r="AY43" i="8"/>
  <c r="AZ43" i="8"/>
  <c r="BB43" i="8"/>
  <c r="BC43" i="8"/>
  <c r="BD43" i="8"/>
  <c r="BE43" i="8"/>
  <c r="BF43" i="8"/>
  <c r="BG43" i="8"/>
  <c r="BH43" i="8"/>
  <c r="BI43" i="8"/>
  <c r="BJ43" i="8"/>
  <c r="BK43" i="8"/>
  <c r="BL43" i="8"/>
  <c r="BM43" i="8"/>
  <c r="BN43" i="8"/>
  <c r="BW43" i="8"/>
  <c r="BX43" i="8"/>
  <c r="BY43" i="8"/>
  <c r="BZ43" i="8"/>
  <c r="CA43" i="8"/>
  <c r="CB43" i="8"/>
  <c r="CC43" i="8"/>
  <c r="CD43" i="8"/>
  <c r="CI43" i="8"/>
  <c r="CJ43" i="8"/>
  <c r="CL43" i="8"/>
  <c r="CM43" i="8"/>
  <c r="CN43" i="8"/>
  <c r="CP43" i="8"/>
  <c r="CQ43" i="8"/>
  <c r="CR43" i="8"/>
  <c r="CT43" i="8"/>
  <c r="CX43" i="8"/>
  <c r="C44" i="8"/>
  <c r="D44" i="8"/>
  <c r="F44" i="8"/>
  <c r="G44" i="8"/>
  <c r="H44" i="8"/>
  <c r="J44" i="8"/>
  <c r="K44" i="8"/>
  <c r="L44" i="8"/>
  <c r="N44" i="8"/>
  <c r="O44" i="8"/>
  <c r="P44" i="8"/>
  <c r="R44" i="8"/>
  <c r="S44" i="8"/>
  <c r="T44" i="8"/>
  <c r="V44" i="8"/>
  <c r="W44" i="8"/>
  <c r="X44" i="8"/>
  <c r="Z44" i="8"/>
  <c r="AA44" i="8"/>
  <c r="AB44" i="8"/>
  <c r="AD44" i="8"/>
  <c r="AE44" i="8"/>
  <c r="AF44" i="8"/>
  <c r="AH44" i="8"/>
  <c r="AI44" i="8"/>
  <c r="AJ44" i="8"/>
  <c r="AL44" i="8"/>
  <c r="AM44" i="8"/>
  <c r="AN44" i="8"/>
  <c r="AP44" i="8"/>
  <c r="AQ44" i="8"/>
  <c r="AR44" i="8"/>
  <c r="AT44" i="8"/>
  <c r="AU44" i="8"/>
  <c r="AV44" i="8"/>
  <c r="AX44" i="8"/>
  <c r="AY44" i="8"/>
  <c r="AZ44" i="8"/>
  <c r="BB44" i="8"/>
  <c r="BC44" i="8"/>
  <c r="BD44" i="8"/>
  <c r="BF44" i="8"/>
  <c r="BG44" i="8"/>
  <c r="BH44" i="8"/>
  <c r="BJ44" i="8"/>
  <c r="BK44" i="8"/>
  <c r="BL44" i="8"/>
  <c r="BN44" i="8"/>
  <c r="BW44" i="8"/>
  <c r="BX44" i="8"/>
  <c r="BZ44" i="8"/>
  <c r="CA44" i="8"/>
  <c r="CB44" i="8"/>
  <c r="CD44" i="8"/>
  <c r="CI44" i="8"/>
  <c r="CJ44" i="8"/>
  <c r="CL44" i="8"/>
  <c r="CM44" i="8"/>
  <c r="CN44" i="8"/>
  <c r="CP44" i="8"/>
  <c r="CQ44" i="8"/>
  <c r="CR44" i="8"/>
  <c r="CT44" i="8"/>
  <c r="CX44" i="8"/>
  <c r="C45" i="8"/>
  <c r="D45" i="8"/>
  <c r="F45" i="8"/>
  <c r="G45" i="8"/>
  <c r="H45" i="8"/>
  <c r="J45" i="8"/>
  <c r="K45" i="8"/>
  <c r="L45" i="8"/>
  <c r="N45" i="8"/>
  <c r="O45" i="8"/>
  <c r="P45" i="8"/>
  <c r="R45" i="8"/>
  <c r="S45" i="8"/>
  <c r="T45" i="8"/>
  <c r="V45" i="8"/>
  <c r="W45" i="8"/>
  <c r="X45" i="8"/>
  <c r="Z45" i="8"/>
  <c r="AA45" i="8"/>
  <c r="AB45" i="8"/>
  <c r="AD45" i="8"/>
  <c r="AE45" i="8"/>
  <c r="AF45" i="8"/>
  <c r="AH45" i="8"/>
  <c r="AI45" i="8"/>
  <c r="AJ45" i="8"/>
  <c r="AL45" i="8"/>
  <c r="AM45" i="8"/>
  <c r="AN45" i="8"/>
  <c r="AP45" i="8"/>
  <c r="AQ45" i="8"/>
  <c r="AR45" i="8"/>
  <c r="AT45" i="8"/>
  <c r="AU45" i="8"/>
  <c r="AV45" i="8"/>
  <c r="AX45" i="8"/>
  <c r="AY45" i="8"/>
  <c r="AZ45" i="8"/>
  <c r="BB45" i="8"/>
  <c r="BC45" i="8"/>
  <c r="BD45" i="8"/>
  <c r="BF45" i="8"/>
  <c r="BG45" i="8"/>
  <c r="BH45" i="8"/>
  <c r="BJ45" i="8"/>
  <c r="BK45" i="8"/>
  <c r="BL45" i="8"/>
  <c r="BN45" i="8"/>
  <c r="BW45" i="8"/>
  <c r="BX45" i="8"/>
  <c r="BZ45" i="8"/>
  <c r="CA45" i="8"/>
  <c r="CB45" i="8"/>
  <c r="CD45" i="8"/>
  <c r="CI45" i="8"/>
  <c r="CJ45" i="8"/>
  <c r="CL45" i="8"/>
  <c r="CM45" i="8"/>
  <c r="CN45" i="8"/>
  <c r="CP45" i="8"/>
  <c r="CQ45" i="8"/>
  <c r="CR45" i="8"/>
  <c r="CT45" i="8"/>
  <c r="CX45" i="8"/>
  <c r="C46" i="8"/>
  <c r="D46" i="8"/>
  <c r="F46" i="8"/>
  <c r="G46" i="8"/>
  <c r="H46" i="8"/>
  <c r="J46" i="8"/>
  <c r="K46" i="8"/>
  <c r="L46" i="8"/>
  <c r="N46" i="8"/>
  <c r="O46" i="8"/>
  <c r="P46" i="8"/>
  <c r="R46" i="8"/>
  <c r="S46" i="8"/>
  <c r="T46" i="8"/>
  <c r="V46" i="8"/>
  <c r="W46" i="8"/>
  <c r="X46" i="8"/>
  <c r="Z46" i="8"/>
  <c r="AA46" i="8"/>
  <c r="AB46" i="8"/>
  <c r="AC46" i="8"/>
  <c r="AD46" i="8"/>
  <c r="AE46" i="8"/>
  <c r="AF46" i="8"/>
  <c r="AG46" i="8"/>
  <c r="AH46" i="8"/>
  <c r="AI46" i="8"/>
  <c r="AJ46" i="8"/>
  <c r="AK46" i="8"/>
  <c r="AL46" i="8"/>
  <c r="AM46" i="8"/>
  <c r="AN46" i="8"/>
  <c r="AP46" i="8"/>
  <c r="AQ46" i="8"/>
  <c r="AR46" i="8"/>
  <c r="AS46" i="8"/>
  <c r="AT46" i="8"/>
  <c r="AU46" i="8"/>
  <c r="AV46" i="8"/>
  <c r="AX46" i="8"/>
  <c r="AY46" i="8"/>
  <c r="AZ46" i="8"/>
  <c r="BB46" i="8"/>
  <c r="BC46" i="8"/>
  <c r="BD46" i="8"/>
  <c r="BE46" i="8"/>
  <c r="BF46" i="8"/>
  <c r="BG46" i="8"/>
  <c r="BH46" i="8"/>
  <c r="BI46" i="8"/>
  <c r="BJ46" i="8"/>
  <c r="BK46" i="8"/>
  <c r="BL46" i="8"/>
  <c r="BM46" i="8"/>
  <c r="BN46" i="8"/>
  <c r="BW46" i="8"/>
  <c r="BX46" i="8"/>
  <c r="BY46" i="8"/>
  <c r="BZ46" i="8"/>
  <c r="CA46" i="8"/>
  <c r="CB46" i="8"/>
  <c r="CD46" i="8"/>
  <c r="CI46" i="8"/>
  <c r="CJ46" i="8"/>
  <c r="CL46" i="8"/>
  <c r="CM46" i="8"/>
  <c r="CN46" i="8"/>
  <c r="CO46" i="8"/>
  <c r="CP46" i="8"/>
  <c r="CQ46" i="8"/>
  <c r="CR46" i="8"/>
  <c r="CT46" i="8"/>
  <c r="CX46" i="8"/>
  <c r="C47" i="8"/>
  <c r="D47" i="8"/>
  <c r="F47" i="8"/>
  <c r="G47" i="8"/>
  <c r="H47" i="8"/>
  <c r="J47" i="8"/>
  <c r="K47" i="8"/>
  <c r="L47" i="8"/>
  <c r="N47" i="8"/>
  <c r="O47" i="8"/>
  <c r="P47" i="8"/>
  <c r="R47" i="8"/>
  <c r="S47" i="8"/>
  <c r="T47" i="8"/>
  <c r="V47" i="8"/>
  <c r="W47" i="8"/>
  <c r="X47" i="8"/>
  <c r="Z47" i="8"/>
  <c r="AA47" i="8"/>
  <c r="AB47" i="8"/>
  <c r="AD47" i="8"/>
  <c r="AE47" i="8"/>
  <c r="AF47" i="8"/>
  <c r="AH47" i="8"/>
  <c r="AI47" i="8"/>
  <c r="AL47" i="8"/>
  <c r="AM47" i="8"/>
  <c r="AN47" i="8"/>
  <c r="AP47" i="8"/>
  <c r="AQ47" i="8"/>
  <c r="AR47" i="8"/>
  <c r="AT47" i="8"/>
  <c r="AU47" i="8"/>
  <c r="AV47" i="8"/>
  <c r="AX47" i="8"/>
  <c r="AY47" i="8"/>
  <c r="AZ47" i="8"/>
  <c r="BB47" i="8"/>
  <c r="BC47" i="8"/>
  <c r="BD47" i="8"/>
  <c r="BF47" i="8"/>
  <c r="BG47" i="8"/>
  <c r="BH47" i="8"/>
  <c r="BJ47" i="8"/>
  <c r="BK47" i="8"/>
  <c r="BL47" i="8"/>
  <c r="BN47" i="8"/>
  <c r="BW47" i="8"/>
  <c r="BX47" i="8"/>
  <c r="BZ47" i="8"/>
  <c r="CA47" i="8"/>
  <c r="CB47" i="8"/>
  <c r="CD47" i="8"/>
  <c r="CI47" i="8"/>
  <c r="CJ47" i="8"/>
  <c r="CL47" i="8"/>
  <c r="CM47" i="8"/>
  <c r="CN47" i="8"/>
  <c r="CP47" i="8"/>
  <c r="CQ47" i="8"/>
  <c r="CR47" i="8"/>
  <c r="CT47" i="8"/>
  <c r="CX47" i="8"/>
  <c r="C48" i="8"/>
  <c r="D48" i="8"/>
  <c r="E48" i="8"/>
  <c r="F48" i="8"/>
  <c r="G48" i="8"/>
  <c r="H48" i="8"/>
  <c r="I48" i="8"/>
  <c r="J48" i="8"/>
  <c r="K48" i="8"/>
  <c r="L48" i="8"/>
  <c r="M48" i="8"/>
  <c r="N48" i="8"/>
  <c r="O48" i="8"/>
  <c r="P48" i="8"/>
  <c r="Q48" i="8"/>
  <c r="R48" i="8"/>
  <c r="S48" i="8"/>
  <c r="T48" i="8"/>
  <c r="V48" i="8"/>
  <c r="W48" i="8"/>
  <c r="X48" i="8"/>
  <c r="Y48" i="8"/>
  <c r="Z48" i="8"/>
  <c r="AA48" i="8"/>
  <c r="AB48" i="8"/>
  <c r="AC48" i="8"/>
  <c r="AD48" i="8"/>
  <c r="AE48" i="8"/>
  <c r="AF48" i="8"/>
  <c r="AG48" i="8"/>
  <c r="AH48" i="8"/>
  <c r="AI48" i="8"/>
  <c r="AJ48" i="8"/>
  <c r="AK48" i="8"/>
  <c r="AL48" i="8"/>
  <c r="AM48" i="8"/>
  <c r="AN48" i="8"/>
  <c r="AP48" i="8"/>
  <c r="AQ48" i="8"/>
  <c r="AR48" i="8"/>
  <c r="AS48" i="8"/>
  <c r="AT48" i="8"/>
  <c r="AU48" i="8"/>
  <c r="AV48" i="8"/>
  <c r="AX48" i="8"/>
  <c r="AY48" i="8"/>
  <c r="AZ48" i="8"/>
  <c r="BB48" i="8"/>
  <c r="BC48" i="8"/>
  <c r="BD48" i="8"/>
  <c r="BE48" i="8"/>
  <c r="BF48" i="8"/>
  <c r="BG48" i="8"/>
  <c r="BH48" i="8"/>
  <c r="BI48" i="8"/>
  <c r="BJ48" i="8"/>
  <c r="BK48" i="8"/>
  <c r="BL48" i="8"/>
  <c r="BM48" i="8"/>
  <c r="BN48" i="8"/>
  <c r="BW48" i="8"/>
  <c r="BX48" i="8"/>
  <c r="BY48" i="8"/>
  <c r="BZ48" i="8"/>
  <c r="CA48" i="8"/>
  <c r="CB48" i="8"/>
  <c r="CC48" i="8"/>
  <c r="CD48" i="8"/>
  <c r="CI48" i="8"/>
  <c r="CJ48" i="8"/>
  <c r="CK48" i="8"/>
  <c r="CL48" i="8"/>
  <c r="CM48" i="8"/>
  <c r="CN48" i="8"/>
  <c r="CO48" i="8"/>
  <c r="CP48" i="8"/>
  <c r="CQ48" i="8"/>
  <c r="CR48" i="8"/>
  <c r="CS48" i="8"/>
  <c r="CT48" i="8"/>
  <c r="CX48" i="8"/>
  <c r="C49" i="8"/>
  <c r="D49" i="8"/>
  <c r="F49" i="8"/>
  <c r="G49" i="8"/>
  <c r="H49" i="8"/>
  <c r="J49" i="8"/>
  <c r="K49" i="8"/>
  <c r="L49" i="8"/>
  <c r="N49" i="8"/>
  <c r="O49" i="8"/>
  <c r="P49" i="8"/>
  <c r="R49" i="8"/>
  <c r="S49" i="8"/>
  <c r="T49" i="8"/>
  <c r="V49" i="8"/>
  <c r="W49" i="8"/>
  <c r="X49" i="8"/>
  <c r="Z49" i="8"/>
  <c r="AA49" i="8"/>
  <c r="AB49" i="8"/>
  <c r="AD49" i="8"/>
  <c r="AE49" i="8"/>
  <c r="AF49" i="8"/>
  <c r="AH49" i="8"/>
  <c r="AI49" i="8"/>
  <c r="AJ49" i="8"/>
  <c r="AL49" i="8"/>
  <c r="AM49" i="8"/>
  <c r="AN49" i="8"/>
  <c r="AP49" i="8"/>
  <c r="AQ49" i="8"/>
  <c r="AR49" i="8"/>
  <c r="AT49" i="8"/>
  <c r="AU49" i="8"/>
  <c r="AV49" i="8"/>
  <c r="AX49" i="8"/>
  <c r="AY49" i="8"/>
  <c r="AZ49" i="8"/>
  <c r="BB49" i="8"/>
  <c r="BC49" i="8"/>
  <c r="BD49" i="8"/>
  <c r="BF49" i="8"/>
  <c r="BG49" i="8"/>
  <c r="BH49" i="8"/>
  <c r="BJ49" i="8"/>
  <c r="BK49" i="8"/>
  <c r="BL49" i="8"/>
  <c r="BN49" i="8"/>
  <c r="BW49" i="8"/>
  <c r="BX49" i="8"/>
  <c r="BZ49" i="8"/>
  <c r="CA49" i="8"/>
  <c r="CB49" i="8"/>
  <c r="CD49" i="8"/>
  <c r="CI49" i="8"/>
  <c r="CJ49" i="8"/>
  <c r="CL49" i="8"/>
  <c r="CM49" i="8"/>
  <c r="CN49" i="8"/>
  <c r="CP49" i="8"/>
  <c r="CQ49" i="8"/>
  <c r="CR49" i="8"/>
  <c r="CT49" i="8"/>
  <c r="CX49" i="8"/>
  <c r="C50" i="8"/>
  <c r="D50" i="8"/>
  <c r="E50" i="8"/>
  <c r="F50" i="8"/>
  <c r="G50" i="8"/>
  <c r="H50" i="8"/>
  <c r="I50" i="8"/>
  <c r="J50" i="8"/>
  <c r="K50" i="8"/>
  <c r="L50" i="8"/>
  <c r="M50" i="8"/>
  <c r="N50" i="8"/>
  <c r="O50" i="8"/>
  <c r="P50" i="8"/>
  <c r="Q50" i="8"/>
  <c r="R50" i="8"/>
  <c r="S50" i="8"/>
  <c r="T50" i="8"/>
  <c r="V50" i="8"/>
  <c r="W50" i="8"/>
  <c r="X50" i="8"/>
  <c r="Y50" i="8"/>
  <c r="Z50" i="8"/>
  <c r="AA50" i="8"/>
  <c r="AB50" i="8"/>
  <c r="AC50" i="8"/>
  <c r="AD50" i="8"/>
  <c r="AE50" i="8"/>
  <c r="AF50" i="8"/>
  <c r="AG50" i="8"/>
  <c r="AH50" i="8"/>
  <c r="AI50" i="8"/>
  <c r="AJ50" i="8"/>
  <c r="AL50" i="8"/>
  <c r="AM50" i="8"/>
  <c r="AN50" i="8"/>
  <c r="AO50" i="8"/>
  <c r="AP50" i="8"/>
  <c r="AQ50" i="8"/>
  <c r="AR50" i="8"/>
  <c r="AS50" i="8"/>
  <c r="AT50" i="8"/>
  <c r="AU50" i="8"/>
  <c r="AV50" i="8"/>
  <c r="AX50" i="8"/>
  <c r="AY50" i="8"/>
  <c r="AZ50" i="8"/>
  <c r="BB50" i="8"/>
  <c r="BC50" i="8"/>
  <c r="BD50" i="8"/>
  <c r="BE50" i="8"/>
  <c r="BF50" i="8"/>
  <c r="BG50" i="8"/>
  <c r="BH50" i="8"/>
  <c r="BI50" i="8"/>
  <c r="BJ50" i="8"/>
  <c r="BK50" i="8"/>
  <c r="BL50" i="8"/>
  <c r="BM50" i="8"/>
  <c r="BN50" i="8"/>
  <c r="BW50" i="8"/>
  <c r="BX50" i="8"/>
  <c r="BY50" i="8"/>
  <c r="BZ50" i="8"/>
  <c r="CA50" i="8"/>
  <c r="CB50" i="8"/>
  <c r="CC50" i="8"/>
  <c r="CD50" i="8"/>
  <c r="CI50" i="8"/>
  <c r="CJ50" i="8"/>
  <c r="CK50" i="8"/>
  <c r="CL50" i="8"/>
  <c r="CM50" i="8"/>
  <c r="CN50" i="8"/>
  <c r="CO50" i="8"/>
  <c r="CP50" i="8"/>
  <c r="CQ50" i="8"/>
  <c r="CR50" i="8"/>
  <c r="CS50" i="8"/>
  <c r="CT50" i="8"/>
  <c r="CX50" i="8"/>
  <c r="C51" i="8"/>
  <c r="D51" i="8"/>
  <c r="E51" i="8"/>
  <c r="F51" i="8"/>
  <c r="G51" i="8"/>
  <c r="H51" i="8"/>
  <c r="I51" i="8"/>
  <c r="J51" i="8"/>
  <c r="K51" i="8"/>
  <c r="L51" i="8"/>
  <c r="M51" i="8"/>
  <c r="N51" i="8"/>
  <c r="O51" i="8"/>
  <c r="P51" i="8"/>
  <c r="Q51" i="8"/>
  <c r="R51" i="8"/>
  <c r="S51" i="8"/>
  <c r="T51" i="8"/>
  <c r="V51" i="8"/>
  <c r="W51" i="8"/>
  <c r="X51" i="8"/>
  <c r="Y51" i="8"/>
  <c r="Z51" i="8"/>
  <c r="AA51" i="8"/>
  <c r="AB51" i="8"/>
  <c r="AC51" i="8"/>
  <c r="AD51" i="8"/>
  <c r="AE51" i="8"/>
  <c r="AF51" i="8"/>
  <c r="AG51" i="8"/>
  <c r="AH51" i="8"/>
  <c r="AI51" i="8"/>
  <c r="AJ51" i="8"/>
  <c r="AK51" i="8"/>
  <c r="AL51" i="8"/>
  <c r="AM51" i="8"/>
  <c r="AN51" i="8"/>
  <c r="AP51" i="8"/>
  <c r="AQ51" i="8"/>
  <c r="AR51" i="8"/>
  <c r="AS51" i="8"/>
  <c r="AT51" i="8"/>
  <c r="AU51" i="8"/>
  <c r="AV51" i="8"/>
  <c r="AX51" i="8"/>
  <c r="AY51" i="8"/>
  <c r="AZ51" i="8"/>
  <c r="BB51" i="8"/>
  <c r="BC51" i="8"/>
  <c r="BD51" i="8"/>
  <c r="BE51" i="8"/>
  <c r="BF51" i="8"/>
  <c r="BG51" i="8"/>
  <c r="BH51" i="8"/>
  <c r="BI51" i="8"/>
  <c r="BJ51" i="8"/>
  <c r="BK51" i="8"/>
  <c r="BL51" i="8"/>
  <c r="BM51" i="8"/>
  <c r="BN51" i="8"/>
  <c r="BW51" i="8"/>
  <c r="BX51" i="8"/>
  <c r="BY51" i="8"/>
  <c r="BZ51" i="8"/>
  <c r="CA51" i="8"/>
  <c r="CB51" i="8"/>
  <c r="CD51" i="8"/>
  <c r="CI51" i="8"/>
  <c r="CJ51" i="8"/>
  <c r="CL51" i="8"/>
  <c r="CM51" i="8"/>
  <c r="CN51" i="8"/>
  <c r="CO51" i="8"/>
  <c r="CP51" i="8"/>
  <c r="CQ51" i="8"/>
  <c r="CR51" i="8"/>
  <c r="CS51" i="8"/>
  <c r="CT51" i="8"/>
  <c r="CX51" i="8"/>
  <c r="C52" i="8"/>
  <c r="D52" i="8"/>
  <c r="F52" i="8"/>
  <c r="G52" i="8"/>
  <c r="H52" i="8"/>
  <c r="J52" i="8"/>
  <c r="K52" i="8"/>
  <c r="L52" i="8"/>
  <c r="N52" i="8"/>
  <c r="O52" i="8"/>
  <c r="P52" i="8"/>
  <c r="R52" i="8"/>
  <c r="S52" i="8"/>
  <c r="T52" i="8"/>
  <c r="V52" i="8"/>
  <c r="W52" i="8"/>
  <c r="X52" i="8"/>
  <c r="Z52" i="8"/>
  <c r="AA52" i="8"/>
  <c r="AB52" i="8"/>
  <c r="AD52" i="8"/>
  <c r="AE52" i="8"/>
  <c r="AF52" i="8"/>
  <c r="AH52" i="8"/>
  <c r="AI52" i="8"/>
  <c r="AJ52" i="8"/>
  <c r="AL52" i="8"/>
  <c r="AM52" i="8"/>
  <c r="AN52" i="8"/>
  <c r="AP52" i="8"/>
  <c r="AQ52" i="8"/>
  <c r="AR52" i="8"/>
  <c r="AT52" i="8"/>
  <c r="AU52" i="8"/>
  <c r="AV52" i="8"/>
  <c r="AX52" i="8"/>
  <c r="AY52" i="8"/>
  <c r="AZ52" i="8"/>
  <c r="BB52" i="8"/>
  <c r="BC52" i="8"/>
  <c r="BD52" i="8"/>
  <c r="BF52" i="8"/>
  <c r="BG52" i="8"/>
  <c r="BH52" i="8"/>
  <c r="BJ52" i="8"/>
  <c r="BK52" i="8"/>
  <c r="BL52" i="8"/>
  <c r="BN52" i="8"/>
  <c r="BW52" i="8"/>
  <c r="BX52" i="8"/>
  <c r="BZ52" i="8"/>
  <c r="CA52" i="8"/>
  <c r="CB52" i="8"/>
  <c r="CD52" i="8"/>
  <c r="CI52" i="8"/>
  <c r="CJ52" i="8"/>
  <c r="CL52" i="8"/>
  <c r="CM52" i="8"/>
  <c r="CN52" i="8"/>
  <c r="CP52" i="8"/>
  <c r="CQ52" i="8"/>
  <c r="CR52" i="8"/>
  <c r="CT52" i="8"/>
  <c r="CX52" i="8"/>
  <c r="C53" i="8"/>
  <c r="D53" i="8"/>
  <c r="F53" i="8"/>
  <c r="G53" i="8"/>
  <c r="H53" i="8"/>
  <c r="J53" i="8"/>
  <c r="K53" i="8"/>
  <c r="L53" i="8"/>
  <c r="N53" i="8"/>
  <c r="O53" i="8"/>
  <c r="P53" i="8"/>
  <c r="R53" i="8"/>
  <c r="S53" i="8"/>
  <c r="T53" i="8"/>
  <c r="V53" i="8"/>
  <c r="W53" i="8"/>
  <c r="X53" i="8"/>
  <c r="Z53" i="8"/>
  <c r="AA53" i="8"/>
  <c r="AB53" i="8"/>
  <c r="AD53" i="8"/>
  <c r="AE53" i="8"/>
  <c r="AF53" i="8"/>
  <c r="AH53" i="8"/>
  <c r="AI53" i="8"/>
  <c r="AL53" i="8"/>
  <c r="AM53" i="8"/>
  <c r="AN53" i="8"/>
  <c r="AP53" i="8"/>
  <c r="AQ53" i="8"/>
  <c r="AR53" i="8"/>
  <c r="AT53" i="8"/>
  <c r="AU53" i="8"/>
  <c r="AX53" i="8"/>
  <c r="BC53" i="8"/>
  <c r="BD53" i="8"/>
  <c r="BF53" i="8"/>
  <c r="BG53" i="8"/>
  <c r="BH53" i="8"/>
  <c r="BJ53" i="8"/>
  <c r="BK53" i="8"/>
  <c r="BL53" i="8"/>
  <c r="BN53" i="8"/>
  <c r="BW53" i="8"/>
  <c r="BX53" i="8"/>
  <c r="BZ53" i="8"/>
  <c r="CA53" i="8"/>
  <c r="CB53" i="8"/>
  <c r="CD53" i="8"/>
  <c r="CI53" i="8"/>
  <c r="CJ53" i="8"/>
  <c r="CL53" i="8"/>
  <c r="CM53" i="8"/>
  <c r="CN53" i="8"/>
  <c r="CP53" i="8"/>
  <c r="CQ53" i="8"/>
  <c r="CR53" i="8"/>
  <c r="CT53" i="8"/>
  <c r="CX53" i="8"/>
  <c r="C54" i="8"/>
  <c r="D54" i="8"/>
  <c r="F54" i="8"/>
  <c r="G54" i="8"/>
  <c r="H54" i="8"/>
  <c r="J54" i="8"/>
  <c r="K54" i="8"/>
  <c r="L54" i="8"/>
  <c r="N54" i="8"/>
  <c r="O54" i="8"/>
  <c r="P54" i="8"/>
  <c r="R54" i="8"/>
  <c r="S54" i="8"/>
  <c r="T54" i="8"/>
  <c r="V54" i="8"/>
  <c r="W54" i="8"/>
  <c r="X54" i="8"/>
  <c r="Z54" i="8"/>
  <c r="AA54" i="8"/>
  <c r="AB54" i="8"/>
  <c r="AD54" i="8"/>
  <c r="AE54" i="8"/>
  <c r="AF54" i="8"/>
  <c r="AH54" i="8"/>
  <c r="AI54" i="8"/>
  <c r="AJ54" i="8"/>
  <c r="AL54" i="8"/>
  <c r="AM54" i="8"/>
  <c r="AN54" i="8"/>
  <c r="AP54" i="8"/>
  <c r="AQ54" i="8"/>
  <c r="AR54" i="8"/>
  <c r="AT54" i="8"/>
  <c r="AU54" i="8"/>
  <c r="AV54" i="8"/>
  <c r="AX54" i="8"/>
  <c r="AY54" i="8"/>
  <c r="AZ54" i="8"/>
  <c r="BB54" i="8"/>
  <c r="BC54" i="8"/>
  <c r="BD54" i="8"/>
  <c r="BF54" i="8"/>
  <c r="BG54" i="8"/>
  <c r="BH54" i="8"/>
  <c r="BJ54" i="8"/>
  <c r="BK54" i="8"/>
  <c r="BL54" i="8"/>
  <c r="BN54" i="8"/>
  <c r="BW54" i="8"/>
  <c r="BZ54" i="8"/>
  <c r="CA54" i="8"/>
  <c r="CB54" i="8"/>
  <c r="CD54" i="8"/>
  <c r="CI54" i="8"/>
  <c r="CJ54" i="8"/>
  <c r="CL54" i="8"/>
  <c r="CM54" i="8"/>
  <c r="CN54" i="8"/>
  <c r="CP54" i="8"/>
  <c r="CQ54" i="8"/>
  <c r="CR54" i="8"/>
  <c r="CT54" i="8"/>
  <c r="CX54" i="8"/>
  <c r="C55" i="8"/>
  <c r="D55" i="8"/>
  <c r="F55" i="8"/>
  <c r="G55" i="8"/>
  <c r="H55" i="8"/>
  <c r="J55" i="8"/>
  <c r="K55" i="8"/>
  <c r="L55" i="8"/>
  <c r="N55" i="8"/>
  <c r="O55" i="8"/>
  <c r="P55" i="8"/>
  <c r="R55" i="8"/>
  <c r="S55" i="8"/>
  <c r="T55" i="8"/>
  <c r="V55" i="8"/>
  <c r="W55" i="8"/>
  <c r="X55" i="8"/>
  <c r="Z55" i="8"/>
  <c r="AA55" i="8"/>
  <c r="AB55" i="8"/>
  <c r="AC55" i="8"/>
  <c r="AD55" i="8"/>
  <c r="AE55" i="8"/>
  <c r="AF55" i="8"/>
  <c r="AH55" i="8"/>
  <c r="AI55" i="8"/>
  <c r="AJ55" i="8"/>
  <c r="AL55" i="8"/>
  <c r="AM55" i="8"/>
  <c r="AN55" i="8"/>
  <c r="AP55" i="8"/>
  <c r="AQ55" i="8"/>
  <c r="AR55" i="8"/>
  <c r="AS55" i="8"/>
  <c r="AT55" i="8"/>
  <c r="AU55" i="8"/>
  <c r="AV55" i="8"/>
  <c r="AX55" i="8"/>
  <c r="AY55" i="8"/>
  <c r="AZ55" i="8"/>
  <c r="BB55" i="8"/>
  <c r="BC55" i="8"/>
  <c r="BD55" i="8"/>
  <c r="BF55" i="8"/>
  <c r="BG55" i="8"/>
  <c r="BH55" i="8"/>
  <c r="BI55" i="8"/>
  <c r="BJ55" i="8"/>
  <c r="BK55" i="8"/>
  <c r="BL55" i="8"/>
  <c r="BM55" i="8"/>
  <c r="BN55" i="8"/>
  <c r="BW55" i="8"/>
  <c r="BX55" i="8"/>
  <c r="BZ55" i="8"/>
  <c r="CA55" i="8"/>
  <c r="CB55" i="8"/>
  <c r="CD55" i="8"/>
  <c r="CI55" i="8"/>
  <c r="CJ55" i="8"/>
  <c r="CL55" i="8"/>
  <c r="CM55" i="8"/>
  <c r="CN55" i="8"/>
  <c r="CO55" i="8"/>
  <c r="CP55" i="8"/>
  <c r="CQ55" i="8"/>
  <c r="CR55" i="8"/>
  <c r="CS55" i="8"/>
  <c r="CT55" i="8"/>
  <c r="CX55" i="8"/>
  <c r="C56" i="8"/>
  <c r="D56" i="8"/>
  <c r="E56" i="8"/>
  <c r="F56" i="8"/>
  <c r="G56" i="8"/>
  <c r="H56" i="8"/>
  <c r="I56" i="8"/>
  <c r="J56" i="8"/>
  <c r="K56" i="8"/>
  <c r="L56" i="8"/>
  <c r="M56" i="8"/>
  <c r="N56" i="8"/>
  <c r="O56" i="8"/>
  <c r="P56" i="8"/>
  <c r="Q56" i="8"/>
  <c r="R56" i="8"/>
  <c r="S56" i="8"/>
  <c r="T56" i="8"/>
  <c r="U56" i="8"/>
  <c r="V56" i="8"/>
  <c r="W56" i="8"/>
  <c r="X56" i="8"/>
  <c r="Y56" i="8"/>
  <c r="Z56" i="8"/>
  <c r="AA56" i="8"/>
  <c r="AB56" i="8"/>
  <c r="AC56" i="8"/>
  <c r="AD56" i="8"/>
  <c r="AE56" i="8"/>
  <c r="AF56" i="8"/>
  <c r="AG56" i="8"/>
  <c r="AH56" i="8"/>
  <c r="AI56" i="8"/>
  <c r="AJ56" i="8"/>
  <c r="AK56" i="8"/>
  <c r="AL56" i="8"/>
  <c r="AM56" i="8"/>
  <c r="AN56" i="8"/>
  <c r="AO56" i="8"/>
  <c r="AP56" i="8"/>
  <c r="AQ56" i="8"/>
  <c r="AR56" i="8"/>
  <c r="AS56" i="8"/>
  <c r="AT56" i="8"/>
  <c r="AU56" i="8"/>
  <c r="AV56" i="8"/>
  <c r="AX56" i="8"/>
  <c r="AY56" i="8"/>
  <c r="AZ56" i="8"/>
  <c r="BA56" i="8"/>
  <c r="BB56" i="8"/>
  <c r="BC56" i="8"/>
  <c r="BD56" i="8"/>
  <c r="BE56" i="8"/>
  <c r="BF56" i="8"/>
  <c r="BG56" i="8"/>
  <c r="BH56" i="8"/>
  <c r="BI56" i="8"/>
  <c r="BJ56" i="8"/>
  <c r="BK56" i="8"/>
  <c r="BL56" i="8"/>
  <c r="BM56" i="8"/>
  <c r="BN56" i="8"/>
  <c r="BW56" i="8"/>
  <c r="BX56" i="8"/>
  <c r="BY56" i="8"/>
  <c r="BZ56" i="8"/>
  <c r="CA56" i="8"/>
  <c r="CB56" i="8"/>
  <c r="CC56" i="8"/>
  <c r="CD56" i="8"/>
  <c r="CI56" i="8"/>
  <c r="CJ56" i="8"/>
  <c r="CK56" i="8"/>
  <c r="CL56" i="8"/>
  <c r="CM56" i="8"/>
  <c r="CN56" i="8"/>
  <c r="CO56" i="8"/>
  <c r="CP56" i="8"/>
  <c r="CQ56" i="8"/>
  <c r="CR56" i="8"/>
  <c r="CS56" i="8"/>
  <c r="CT56" i="8"/>
  <c r="CX56" i="8"/>
  <c r="C57" i="8"/>
  <c r="D57" i="8"/>
  <c r="E57" i="8"/>
  <c r="F57" i="8"/>
  <c r="G57" i="8"/>
  <c r="H57" i="8"/>
  <c r="I57" i="8"/>
  <c r="J57" i="8"/>
  <c r="K57" i="8"/>
  <c r="L57" i="8"/>
  <c r="M57" i="8"/>
  <c r="N57" i="8"/>
  <c r="O57" i="8"/>
  <c r="P57" i="8"/>
  <c r="Q57" i="8"/>
  <c r="R57" i="8"/>
  <c r="S57" i="8"/>
  <c r="T57" i="8"/>
  <c r="V57" i="8"/>
  <c r="W57" i="8"/>
  <c r="X57" i="8"/>
  <c r="Y57" i="8"/>
  <c r="Z57" i="8"/>
  <c r="AA57" i="8"/>
  <c r="AB57" i="8"/>
  <c r="AC57" i="8"/>
  <c r="AD57" i="8"/>
  <c r="AE57" i="8"/>
  <c r="AF57" i="8"/>
  <c r="AG57" i="8"/>
  <c r="AH57" i="8"/>
  <c r="AI57" i="8"/>
  <c r="AJ57" i="8"/>
  <c r="AK57" i="8"/>
  <c r="AL57" i="8"/>
  <c r="AM57" i="8"/>
  <c r="AN57" i="8"/>
  <c r="AO57" i="8"/>
  <c r="AP57" i="8"/>
  <c r="AQ57" i="8"/>
  <c r="AR57" i="8"/>
  <c r="AS57" i="8"/>
  <c r="AT57" i="8"/>
  <c r="AU57" i="8"/>
  <c r="AV57" i="8"/>
  <c r="AX57" i="8"/>
  <c r="AY57" i="8"/>
  <c r="AZ57" i="8"/>
  <c r="BB57" i="8"/>
  <c r="BC57" i="8"/>
  <c r="BD57" i="8"/>
  <c r="BE57" i="8"/>
  <c r="BF57" i="8"/>
  <c r="BG57" i="8"/>
  <c r="BH57" i="8"/>
  <c r="BI57" i="8"/>
  <c r="BJ57" i="8"/>
  <c r="BK57" i="8"/>
  <c r="BL57" i="8"/>
  <c r="BM57" i="8"/>
  <c r="BN57" i="8"/>
  <c r="BW57" i="8"/>
  <c r="BX57" i="8"/>
  <c r="BY57" i="8"/>
  <c r="BZ57" i="8"/>
  <c r="CA57" i="8"/>
  <c r="CB57" i="8"/>
  <c r="CC57" i="8"/>
  <c r="CD57" i="8"/>
  <c r="CI57" i="8"/>
  <c r="CJ57" i="8"/>
  <c r="CK57" i="8"/>
  <c r="CL57" i="8"/>
  <c r="CM57" i="8"/>
  <c r="CN57" i="8"/>
  <c r="CO57" i="8"/>
  <c r="CP57" i="8"/>
  <c r="CQ57" i="8"/>
  <c r="CR57" i="8"/>
  <c r="CS57" i="8"/>
  <c r="CT57" i="8"/>
  <c r="CX57" i="8"/>
  <c r="C58" i="8"/>
  <c r="D58" i="8"/>
  <c r="E58" i="8"/>
  <c r="F58" i="8"/>
  <c r="G58" i="8"/>
  <c r="H58" i="8"/>
  <c r="I58" i="8"/>
  <c r="J58" i="8"/>
  <c r="K58" i="8"/>
  <c r="L58" i="8"/>
  <c r="M58" i="8"/>
  <c r="N58" i="8"/>
  <c r="O58" i="8"/>
  <c r="P58" i="8"/>
  <c r="Q58" i="8"/>
  <c r="R58" i="8"/>
  <c r="S58" i="8"/>
  <c r="T58" i="8"/>
  <c r="V58" i="8"/>
  <c r="W58" i="8"/>
  <c r="X58" i="8"/>
  <c r="Y58" i="8"/>
  <c r="Z58" i="8"/>
  <c r="AA58" i="8"/>
  <c r="AB58" i="8"/>
  <c r="AC58" i="8"/>
  <c r="AD58" i="8"/>
  <c r="AE58" i="8"/>
  <c r="AF58" i="8"/>
  <c r="AG58" i="8"/>
  <c r="AH58" i="8"/>
  <c r="AI58" i="8"/>
  <c r="AJ58" i="8"/>
  <c r="AK58" i="8"/>
  <c r="AL58" i="8"/>
  <c r="AM58" i="8"/>
  <c r="AN58" i="8"/>
  <c r="AO58" i="8"/>
  <c r="AP58" i="8"/>
  <c r="AQ58" i="8"/>
  <c r="AR58" i="8"/>
  <c r="AS58" i="8"/>
  <c r="AT58" i="8"/>
  <c r="AU58" i="8"/>
  <c r="AV58" i="8"/>
  <c r="AX58" i="8"/>
  <c r="AY58" i="8"/>
  <c r="AZ58" i="8"/>
  <c r="BA58" i="8"/>
  <c r="BB58" i="8"/>
  <c r="BC58" i="8"/>
  <c r="BD58" i="8"/>
  <c r="BE58" i="8"/>
  <c r="BF58" i="8"/>
  <c r="BG58" i="8"/>
  <c r="BH58" i="8"/>
  <c r="BI58" i="8"/>
  <c r="BJ58" i="8"/>
  <c r="BK58" i="8"/>
  <c r="BL58" i="8"/>
  <c r="BM58" i="8"/>
  <c r="BN58" i="8"/>
  <c r="BW58" i="8"/>
  <c r="BX58" i="8"/>
  <c r="BY58" i="8"/>
  <c r="BZ58" i="8"/>
  <c r="CA58" i="8"/>
  <c r="CB58" i="8"/>
  <c r="CC58" i="8"/>
  <c r="CD58" i="8"/>
  <c r="CI58" i="8"/>
  <c r="CJ58" i="8"/>
  <c r="CK58" i="8"/>
  <c r="CL58" i="8"/>
  <c r="CM58" i="8"/>
  <c r="CN58" i="8"/>
  <c r="CO58" i="8"/>
  <c r="CP58" i="8"/>
  <c r="CQ58" i="8"/>
  <c r="CR58" i="8"/>
  <c r="CS58" i="8"/>
  <c r="CT58" i="8"/>
  <c r="CX58"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X6" i="8"/>
  <c r="AY6" i="8"/>
  <c r="AZ6" i="8"/>
  <c r="BB6" i="8"/>
  <c r="BC6" i="8"/>
  <c r="BD6" i="8"/>
  <c r="BE6" i="8"/>
  <c r="BF6" i="8"/>
  <c r="BG6" i="8"/>
  <c r="BH6" i="8"/>
  <c r="BI6" i="8"/>
  <c r="BJ6" i="8"/>
  <c r="BK6" i="8"/>
  <c r="BL6" i="8"/>
  <c r="BM6" i="8"/>
  <c r="BN6" i="8"/>
  <c r="BW6" i="8"/>
  <c r="BX6" i="8"/>
  <c r="BY6" i="8"/>
  <c r="BZ6" i="8"/>
  <c r="CA6" i="8"/>
  <c r="CB6" i="8"/>
  <c r="CC6" i="8"/>
  <c r="CD6" i="8"/>
  <c r="CI6" i="8"/>
  <c r="CJ6" i="8"/>
  <c r="CK6" i="8"/>
  <c r="CL6" i="8"/>
  <c r="CM6" i="8"/>
  <c r="CN6" i="8"/>
  <c r="CP6" i="8"/>
  <c r="CQ6" i="8"/>
  <c r="CR6" i="8"/>
  <c r="CS6" i="8"/>
  <c r="CT6" i="8"/>
  <c r="CX6" i="8"/>
  <c r="CW6" i="8"/>
  <c r="CW7" i="8"/>
  <c r="CW8" i="8"/>
  <c r="CW9" i="8"/>
  <c r="CW10" i="8"/>
  <c r="CW11" i="8"/>
  <c r="CW12" i="8"/>
  <c r="CW13" i="8"/>
  <c r="CW14" i="8"/>
  <c r="CW15" i="8"/>
  <c r="CW16" i="8"/>
  <c r="CW17" i="8"/>
  <c r="CW18" i="8"/>
  <c r="CW19" i="8"/>
  <c r="CW20" i="8"/>
  <c r="CW21" i="8"/>
  <c r="CW22" i="8"/>
  <c r="CW23" i="8"/>
  <c r="CW24" i="8"/>
  <c r="CW25" i="8"/>
  <c r="CW26" i="8"/>
  <c r="CW27" i="8"/>
  <c r="CW28" i="8"/>
  <c r="CW29" i="8"/>
  <c r="CW30" i="8"/>
  <c r="CW31" i="8"/>
  <c r="CW32" i="8"/>
  <c r="CW33" i="8"/>
  <c r="CW34" i="8"/>
  <c r="CW35" i="8"/>
  <c r="CW36" i="8"/>
  <c r="CW37" i="8"/>
  <c r="CW38" i="8"/>
  <c r="CW39" i="8"/>
  <c r="CW40" i="8"/>
  <c r="CW41" i="8"/>
  <c r="CW42" i="8"/>
  <c r="CW43" i="8"/>
  <c r="CW44" i="8"/>
  <c r="CW45" i="8"/>
  <c r="CW46" i="8"/>
  <c r="CW47" i="8"/>
  <c r="CW48" i="8"/>
  <c r="CW49" i="8"/>
  <c r="CW50" i="8"/>
  <c r="CW51" i="8"/>
  <c r="CW52" i="8"/>
  <c r="CW53" i="8"/>
  <c r="CW54" i="8"/>
  <c r="CW55" i="8"/>
  <c r="CW56" i="8"/>
  <c r="CW57" i="8"/>
  <c r="CW58" i="8"/>
  <c r="C59" i="8"/>
  <c r="D59" i="8"/>
  <c r="F59" i="8"/>
  <c r="G59" i="8"/>
  <c r="H59" i="8"/>
  <c r="J59" i="8"/>
  <c r="K59" i="8"/>
  <c r="L59" i="8"/>
  <c r="N59" i="8"/>
  <c r="O59" i="8"/>
  <c r="P59" i="8"/>
  <c r="R59" i="8"/>
  <c r="S59" i="8"/>
  <c r="T59" i="8"/>
  <c r="V59" i="8"/>
  <c r="W59" i="8"/>
  <c r="X59" i="8"/>
  <c r="Z59" i="8"/>
  <c r="AA59" i="8"/>
  <c r="AB59" i="8"/>
  <c r="AD59" i="8"/>
  <c r="AE59" i="8"/>
  <c r="AF59" i="8"/>
  <c r="AH59" i="8"/>
  <c r="AI59" i="8"/>
  <c r="AJ59" i="8"/>
  <c r="AL59" i="8"/>
  <c r="AM59" i="8"/>
  <c r="AN59" i="8"/>
  <c r="AP59" i="8"/>
  <c r="AQ59" i="8"/>
  <c r="AR59" i="8"/>
  <c r="AT59" i="8"/>
  <c r="AU59" i="8"/>
  <c r="AX59" i="8"/>
  <c r="BC59" i="8"/>
  <c r="BD59" i="8"/>
  <c r="BF59" i="8"/>
  <c r="BG59" i="8"/>
  <c r="BH59" i="8"/>
  <c r="BJ59" i="8"/>
  <c r="BK59" i="8"/>
  <c r="BL59" i="8"/>
  <c r="BN59" i="8"/>
  <c r="BW59" i="8"/>
  <c r="BX59" i="8"/>
  <c r="BZ59" i="8"/>
  <c r="CA59" i="8"/>
  <c r="CB59" i="8"/>
  <c r="CD59" i="8"/>
  <c r="CI59" i="8"/>
  <c r="CJ59" i="8"/>
  <c r="CL59" i="8"/>
  <c r="CM59" i="8"/>
  <c r="CN59" i="8"/>
  <c r="CP59" i="8"/>
  <c r="CQ59" i="8"/>
  <c r="CR59" i="8"/>
  <c r="CT59" i="8"/>
  <c r="CW59" i="8"/>
  <c r="CQ5" i="8"/>
  <c r="CR5" i="8"/>
  <c r="CS5" i="8"/>
  <c r="CT5" i="8"/>
  <c r="CS8" i="8"/>
  <c r="CS10" i="8"/>
  <c r="CS13" i="8"/>
  <c r="CS14" i="8"/>
  <c r="CS15" i="8"/>
  <c r="CS16" i="8"/>
  <c r="CS17" i="8"/>
  <c r="CS20" i="8"/>
  <c r="CS21" i="8"/>
  <c r="CS25" i="8"/>
  <c r="CS26" i="8"/>
  <c r="CS28" i="8"/>
  <c r="CS29" i="8"/>
  <c r="CS31" i="8"/>
  <c r="CS36" i="8"/>
  <c r="CS37" i="8"/>
  <c r="CS38" i="8"/>
  <c r="CS42" i="8"/>
  <c r="CS43" i="8"/>
  <c r="CS44" i="8"/>
  <c r="CS45" i="8"/>
  <c r="CS46" i="8"/>
  <c r="CS47" i="8"/>
  <c r="CS49" i="8"/>
  <c r="CS52" i="8"/>
  <c r="CS53" i="8"/>
  <c r="CS54" i="8"/>
  <c r="CS59" i="8"/>
  <c r="CQ4" i="8"/>
  <c r="CR4" i="8"/>
  <c r="CT4" i="8"/>
  <c r="CS4" i="8"/>
  <c r="CM5" i="8"/>
  <c r="CN5" i="8"/>
  <c r="CO5" i="8"/>
  <c r="CP5" i="8"/>
  <c r="CO6" i="8"/>
  <c r="CO7" i="8"/>
  <c r="CO8" i="8"/>
  <c r="CO10" i="8"/>
  <c r="CO13" i="8"/>
  <c r="CO14" i="8"/>
  <c r="CO15" i="8"/>
  <c r="CO16" i="8"/>
  <c r="CO17" i="8"/>
  <c r="CO20" i="8"/>
  <c r="CO21" i="8"/>
  <c r="CO25" i="8"/>
  <c r="CO26" i="8"/>
  <c r="CO28" i="8"/>
  <c r="CO29" i="8"/>
  <c r="CO31" i="8"/>
  <c r="CO33" i="8"/>
  <c r="CO36" i="8"/>
  <c r="CO37" i="8"/>
  <c r="CO42" i="8"/>
  <c r="CO43" i="8"/>
  <c r="CO44" i="8"/>
  <c r="CO45" i="8"/>
  <c r="CO47" i="8"/>
  <c r="CO49" i="8"/>
  <c r="CO52" i="8"/>
  <c r="CO53" i="8"/>
  <c r="CO54" i="8"/>
  <c r="CO59" i="8"/>
  <c r="CM4" i="8"/>
  <c r="CN4" i="8"/>
  <c r="CP4" i="8"/>
  <c r="CO4" i="8"/>
  <c r="CI5" i="8"/>
  <c r="CJ5" i="8"/>
  <c r="CK5" i="8"/>
  <c r="CL5" i="8"/>
  <c r="CK10" i="8"/>
  <c r="CK14" i="8"/>
  <c r="CK15" i="8"/>
  <c r="CK16" i="8"/>
  <c r="CK17" i="8"/>
  <c r="CK21" i="8"/>
  <c r="CK25" i="8"/>
  <c r="CK28" i="8"/>
  <c r="CK29" i="8"/>
  <c r="CK31" i="8"/>
  <c r="CK36" i="8"/>
  <c r="CK37" i="8"/>
  <c r="CK42" i="8"/>
  <c r="CK43" i="8"/>
  <c r="CK44" i="8"/>
  <c r="CK45" i="8"/>
  <c r="CK46" i="8"/>
  <c r="CK47" i="8"/>
  <c r="CK49" i="8"/>
  <c r="CK51" i="8"/>
  <c r="CK52" i="8"/>
  <c r="CK53" i="8"/>
  <c r="CK54" i="8"/>
  <c r="CK55" i="8"/>
  <c r="CK59" i="8"/>
  <c r="CI4" i="8"/>
  <c r="CJ4" i="8"/>
  <c r="CL4" i="8"/>
  <c r="CK4" i="8"/>
  <c r="CE5" i="8"/>
  <c r="CF5" i="8"/>
  <c r="CG5" i="8"/>
  <c r="CH5" i="8"/>
  <c r="CE6" i="8"/>
  <c r="CF6" i="8"/>
  <c r="CG6" i="8"/>
  <c r="CH6" i="8"/>
  <c r="CE7" i="8"/>
  <c r="CF7" i="8"/>
  <c r="CG7" i="8"/>
  <c r="CH7" i="8"/>
  <c r="CE8" i="8"/>
  <c r="CF8" i="8"/>
  <c r="CG8" i="8"/>
  <c r="CH8" i="8"/>
  <c r="CE9" i="8"/>
  <c r="CF9" i="8"/>
  <c r="CG9" i="8"/>
  <c r="CH9" i="8"/>
  <c r="CE10" i="8"/>
  <c r="CF10" i="8"/>
  <c r="CG10" i="8"/>
  <c r="CH10" i="8"/>
  <c r="CE11" i="8"/>
  <c r="CF11" i="8"/>
  <c r="CG11" i="8"/>
  <c r="CH11" i="8"/>
  <c r="CE12" i="8"/>
  <c r="CF12" i="8"/>
  <c r="CG12" i="8"/>
  <c r="CH12" i="8"/>
  <c r="CE13" i="8"/>
  <c r="CF13" i="8"/>
  <c r="CG13" i="8"/>
  <c r="CH13" i="8"/>
  <c r="CE14" i="8"/>
  <c r="CF14" i="8"/>
  <c r="CG14" i="8"/>
  <c r="CH14" i="8"/>
  <c r="CE15" i="8"/>
  <c r="CF15" i="8"/>
  <c r="CG15" i="8"/>
  <c r="CH15" i="8"/>
  <c r="CE16" i="8"/>
  <c r="CF16" i="8"/>
  <c r="CG16" i="8"/>
  <c r="CH16" i="8"/>
  <c r="CE17" i="8"/>
  <c r="CF17" i="8"/>
  <c r="CG17" i="8"/>
  <c r="CH17" i="8"/>
  <c r="CE18" i="8"/>
  <c r="CF18" i="8"/>
  <c r="CG18" i="8"/>
  <c r="CH18" i="8"/>
  <c r="CE19" i="8"/>
  <c r="CF19" i="8"/>
  <c r="CG19" i="8"/>
  <c r="CH19" i="8"/>
  <c r="CE20" i="8"/>
  <c r="CF20" i="8"/>
  <c r="CG20" i="8"/>
  <c r="CH20" i="8"/>
  <c r="CE21" i="8"/>
  <c r="CF21" i="8"/>
  <c r="CG21" i="8"/>
  <c r="CH21" i="8"/>
  <c r="CE22" i="8"/>
  <c r="CF22" i="8"/>
  <c r="CG22" i="8"/>
  <c r="CH22" i="8"/>
  <c r="CE23" i="8"/>
  <c r="CF23" i="8"/>
  <c r="CG23" i="8"/>
  <c r="CH23" i="8"/>
  <c r="CE24" i="8"/>
  <c r="CF24" i="8"/>
  <c r="CG24" i="8"/>
  <c r="CH24" i="8"/>
  <c r="CE25" i="8"/>
  <c r="CF25" i="8"/>
  <c r="CG25" i="8"/>
  <c r="CH25" i="8"/>
  <c r="CE26" i="8"/>
  <c r="CF26" i="8"/>
  <c r="CG26" i="8"/>
  <c r="CH26" i="8"/>
  <c r="CE27" i="8"/>
  <c r="CF27" i="8"/>
  <c r="CG27" i="8"/>
  <c r="CH27" i="8"/>
  <c r="CE28" i="8"/>
  <c r="CF28" i="8"/>
  <c r="CG28" i="8"/>
  <c r="CH28" i="8"/>
  <c r="CE29" i="8"/>
  <c r="CF29" i="8"/>
  <c r="CG29" i="8"/>
  <c r="CH29" i="8"/>
  <c r="CE30" i="8"/>
  <c r="CF30" i="8"/>
  <c r="CG30" i="8"/>
  <c r="CH30" i="8"/>
  <c r="CE31" i="8"/>
  <c r="CF31" i="8"/>
  <c r="CG31" i="8"/>
  <c r="CH31" i="8"/>
  <c r="CE32" i="8"/>
  <c r="CF32" i="8"/>
  <c r="CG32" i="8"/>
  <c r="CH32" i="8"/>
  <c r="CE33" i="8"/>
  <c r="CF33" i="8"/>
  <c r="CG33" i="8"/>
  <c r="CH33" i="8"/>
  <c r="CE34" i="8"/>
  <c r="CF34" i="8"/>
  <c r="CG34" i="8"/>
  <c r="CH34" i="8"/>
  <c r="CE35" i="8"/>
  <c r="CF35" i="8"/>
  <c r="CG35" i="8"/>
  <c r="CH35" i="8"/>
  <c r="CE36" i="8"/>
  <c r="CF36" i="8"/>
  <c r="CG36" i="8"/>
  <c r="CH36" i="8"/>
  <c r="CE37" i="8"/>
  <c r="CF37" i="8"/>
  <c r="CG37" i="8"/>
  <c r="CH37" i="8"/>
  <c r="CE38" i="8"/>
  <c r="CF38" i="8"/>
  <c r="CG38" i="8"/>
  <c r="CH38" i="8"/>
  <c r="CE39" i="8"/>
  <c r="CF39" i="8"/>
  <c r="CG39" i="8"/>
  <c r="CH39" i="8"/>
  <c r="CE40" i="8"/>
  <c r="CF40" i="8"/>
  <c r="CG40" i="8"/>
  <c r="CH40" i="8"/>
  <c r="CE41" i="8"/>
  <c r="CF41" i="8"/>
  <c r="CG41" i="8"/>
  <c r="CH41" i="8"/>
  <c r="CE42" i="8"/>
  <c r="CF42" i="8"/>
  <c r="CG42" i="8"/>
  <c r="CH42" i="8"/>
  <c r="CE43" i="8"/>
  <c r="CF43" i="8"/>
  <c r="CG43" i="8"/>
  <c r="CH43" i="8"/>
  <c r="CE44" i="8"/>
  <c r="CF44" i="8"/>
  <c r="CG44" i="8"/>
  <c r="CH44" i="8"/>
  <c r="CE45" i="8"/>
  <c r="CF45" i="8"/>
  <c r="CG45" i="8"/>
  <c r="CH45" i="8"/>
  <c r="CE46" i="8"/>
  <c r="CF46" i="8"/>
  <c r="CG46" i="8"/>
  <c r="CH46" i="8"/>
  <c r="CE47" i="8"/>
  <c r="CF47" i="8"/>
  <c r="CG47" i="8"/>
  <c r="CH47" i="8"/>
  <c r="CE48" i="8"/>
  <c r="CF48" i="8"/>
  <c r="CG48" i="8"/>
  <c r="CH48" i="8"/>
  <c r="CE49" i="8"/>
  <c r="CF49" i="8"/>
  <c r="CG49" i="8"/>
  <c r="CH49" i="8"/>
  <c r="CE50" i="8"/>
  <c r="CF50" i="8"/>
  <c r="CG50" i="8"/>
  <c r="CH50" i="8"/>
  <c r="CE51" i="8"/>
  <c r="CF51" i="8"/>
  <c r="CG51" i="8"/>
  <c r="CH51" i="8"/>
  <c r="CE52" i="8"/>
  <c r="CF52" i="8"/>
  <c r="CG52" i="8"/>
  <c r="CH52" i="8"/>
  <c r="CE53" i="8"/>
  <c r="CF53" i="8"/>
  <c r="CG53" i="8"/>
  <c r="CH53" i="8"/>
  <c r="CE54" i="8"/>
  <c r="CF54" i="8"/>
  <c r="CG54" i="8"/>
  <c r="CH54" i="8"/>
  <c r="CE55" i="8"/>
  <c r="CF55" i="8"/>
  <c r="CG55" i="8"/>
  <c r="CH55" i="8"/>
  <c r="CE56" i="8"/>
  <c r="CF56" i="8"/>
  <c r="CG56" i="8"/>
  <c r="CH56" i="8"/>
  <c r="CE57" i="8"/>
  <c r="CF57" i="8"/>
  <c r="CG57" i="8"/>
  <c r="CH57" i="8"/>
  <c r="CE58" i="8"/>
  <c r="CF58" i="8"/>
  <c r="CG58" i="8"/>
  <c r="CH58" i="8"/>
  <c r="CE59" i="8"/>
  <c r="CF59" i="8"/>
  <c r="CG59" i="8"/>
  <c r="CH59" i="8"/>
  <c r="CE4" i="8"/>
  <c r="CF4" i="8"/>
  <c r="CH4" i="8"/>
  <c r="CG4" i="8"/>
  <c r="CA5" i="8"/>
  <c r="CB5" i="8"/>
  <c r="CC5" i="8"/>
  <c r="CD5" i="8"/>
  <c r="CC7" i="8"/>
  <c r="CC14" i="8"/>
  <c r="CC16" i="8"/>
  <c r="CC20" i="8"/>
  <c r="CC21" i="8"/>
  <c r="CC28" i="8"/>
  <c r="CC31" i="8"/>
  <c r="CC36" i="8"/>
  <c r="CC44" i="8"/>
  <c r="CC45" i="8"/>
  <c r="CC46" i="8"/>
  <c r="CC47" i="8"/>
  <c r="CC49" i="8"/>
  <c r="CC51" i="8"/>
  <c r="CC52" i="8"/>
  <c r="CC53" i="8"/>
  <c r="CC54" i="8"/>
  <c r="CC55" i="8"/>
  <c r="CC59" i="8"/>
  <c r="CA4" i="8"/>
  <c r="CB4" i="8"/>
  <c r="CD4" i="8"/>
  <c r="CC4" i="8"/>
  <c r="BW5" i="8"/>
  <c r="BX5" i="8"/>
  <c r="BY5" i="8"/>
  <c r="BZ5" i="8"/>
  <c r="BY7" i="8"/>
  <c r="BY8" i="8"/>
  <c r="BY9" i="8"/>
  <c r="BY12" i="8"/>
  <c r="BY14" i="8"/>
  <c r="BY16" i="8"/>
  <c r="BY18" i="8"/>
  <c r="BY20" i="8"/>
  <c r="BY21" i="8"/>
  <c r="BY22" i="8"/>
  <c r="BY25" i="8"/>
  <c r="BY28" i="8"/>
  <c r="BY31" i="8"/>
  <c r="BY33" i="8"/>
  <c r="BY34" i="8"/>
  <c r="BY44" i="8"/>
  <c r="BY45" i="8"/>
  <c r="BY47" i="8"/>
  <c r="BY49" i="8"/>
  <c r="BY52" i="8"/>
  <c r="BY53" i="8"/>
  <c r="BY54" i="8"/>
  <c r="BY55" i="8"/>
  <c r="BY59" i="8"/>
  <c r="BW4" i="8"/>
  <c r="BX4" i="8"/>
  <c r="BZ4" i="8"/>
  <c r="BY4" i="8"/>
  <c r="BS5" i="8"/>
  <c r="BT5" i="8"/>
  <c r="BU5" i="8"/>
  <c r="BV5" i="8"/>
  <c r="BS6" i="8"/>
  <c r="BT6" i="8"/>
  <c r="BU6" i="8"/>
  <c r="BV6" i="8"/>
  <c r="BS7" i="8"/>
  <c r="BT7" i="8"/>
  <c r="BU7" i="8"/>
  <c r="BV7" i="8"/>
  <c r="BS8" i="8"/>
  <c r="BT8" i="8"/>
  <c r="BU8" i="8"/>
  <c r="BV8" i="8"/>
  <c r="BS9" i="8"/>
  <c r="BT9" i="8"/>
  <c r="BU9" i="8"/>
  <c r="BV9" i="8"/>
  <c r="BS10" i="8"/>
  <c r="BT10" i="8"/>
  <c r="BU10" i="8"/>
  <c r="BV10" i="8"/>
  <c r="BS11" i="8"/>
  <c r="BT11" i="8"/>
  <c r="BU11" i="8"/>
  <c r="BV11" i="8"/>
  <c r="BS12" i="8"/>
  <c r="BT12" i="8"/>
  <c r="BU12" i="8"/>
  <c r="BV12" i="8"/>
  <c r="BS13" i="8"/>
  <c r="BT13" i="8"/>
  <c r="BU13" i="8"/>
  <c r="BV13" i="8"/>
  <c r="BS14" i="8"/>
  <c r="BT14" i="8"/>
  <c r="BU14" i="8"/>
  <c r="BV14" i="8"/>
  <c r="BS15" i="8"/>
  <c r="BT15" i="8"/>
  <c r="BU15" i="8"/>
  <c r="BV15" i="8"/>
  <c r="BS16" i="8"/>
  <c r="BT16" i="8"/>
  <c r="BU16" i="8"/>
  <c r="BV16" i="8"/>
  <c r="BS17" i="8"/>
  <c r="BT17" i="8"/>
  <c r="BU17" i="8"/>
  <c r="BV17" i="8"/>
  <c r="BS18" i="8"/>
  <c r="BT18" i="8"/>
  <c r="BU18" i="8"/>
  <c r="BV18" i="8"/>
  <c r="BS19" i="8"/>
  <c r="BT19" i="8"/>
  <c r="BU19" i="8"/>
  <c r="BV19" i="8"/>
  <c r="BS20" i="8"/>
  <c r="BT20" i="8"/>
  <c r="BU20" i="8"/>
  <c r="BV20" i="8"/>
  <c r="BS21" i="8"/>
  <c r="BT21" i="8"/>
  <c r="BU21" i="8"/>
  <c r="BV21" i="8"/>
  <c r="BS22" i="8"/>
  <c r="BT22" i="8"/>
  <c r="BU22" i="8"/>
  <c r="BV22" i="8"/>
  <c r="BS23" i="8"/>
  <c r="BT23" i="8"/>
  <c r="BU23" i="8"/>
  <c r="BV23" i="8"/>
  <c r="BS24" i="8"/>
  <c r="BT24" i="8"/>
  <c r="BU24" i="8"/>
  <c r="BV24" i="8"/>
  <c r="BS25" i="8"/>
  <c r="BT25" i="8"/>
  <c r="BU25" i="8"/>
  <c r="BV25" i="8"/>
  <c r="BS26" i="8"/>
  <c r="BT26" i="8"/>
  <c r="BU26" i="8"/>
  <c r="BV26" i="8"/>
  <c r="BS27" i="8"/>
  <c r="BT27" i="8"/>
  <c r="BU27" i="8"/>
  <c r="BV27" i="8"/>
  <c r="BS28" i="8"/>
  <c r="BT28" i="8"/>
  <c r="BU28" i="8"/>
  <c r="BV28" i="8"/>
  <c r="BS29" i="8"/>
  <c r="BT29" i="8"/>
  <c r="BU29" i="8"/>
  <c r="BV29" i="8"/>
  <c r="BS30" i="8"/>
  <c r="BT30" i="8"/>
  <c r="BU30" i="8"/>
  <c r="BV30" i="8"/>
  <c r="BS31" i="8"/>
  <c r="BT31" i="8"/>
  <c r="BU31" i="8"/>
  <c r="BV31" i="8"/>
  <c r="BS32" i="8"/>
  <c r="BT32" i="8"/>
  <c r="BU32" i="8"/>
  <c r="BV32" i="8"/>
  <c r="BS33" i="8"/>
  <c r="BT33" i="8"/>
  <c r="BU33" i="8"/>
  <c r="BV33" i="8"/>
  <c r="BS34" i="8"/>
  <c r="BT34" i="8"/>
  <c r="BU34" i="8"/>
  <c r="BV34" i="8"/>
  <c r="BS35" i="8"/>
  <c r="BT35" i="8"/>
  <c r="BU35" i="8"/>
  <c r="BV35" i="8"/>
  <c r="BS36" i="8"/>
  <c r="BT36" i="8"/>
  <c r="BU36" i="8"/>
  <c r="BV36" i="8"/>
  <c r="BS37" i="8"/>
  <c r="BT37" i="8"/>
  <c r="BU37" i="8"/>
  <c r="BV37" i="8"/>
  <c r="BS38" i="8"/>
  <c r="BT38" i="8"/>
  <c r="BU38" i="8"/>
  <c r="BV38" i="8"/>
  <c r="BS39" i="8"/>
  <c r="BT39" i="8"/>
  <c r="BU39" i="8"/>
  <c r="BV39" i="8"/>
  <c r="BS40" i="8"/>
  <c r="BT40" i="8"/>
  <c r="BU40" i="8"/>
  <c r="BV40" i="8"/>
  <c r="BS41" i="8"/>
  <c r="BT41" i="8"/>
  <c r="BU41" i="8"/>
  <c r="BV41" i="8"/>
  <c r="BS42" i="8"/>
  <c r="BT42" i="8"/>
  <c r="BU42" i="8"/>
  <c r="BV42" i="8"/>
  <c r="BS43" i="8"/>
  <c r="BT43" i="8"/>
  <c r="BU43" i="8"/>
  <c r="BV43" i="8"/>
  <c r="BS44" i="8"/>
  <c r="BT44" i="8"/>
  <c r="BU44" i="8"/>
  <c r="BV44" i="8"/>
  <c r="BS45" i="8"/>
  <c r="BT45" i="8"/>
  <c r="BU45" i="8"/>
  <c r="BV45" i="8"/>
  <c r="BS46" i="8"/>
  <c r="BU46" i="8"/>
  <c r="BV46" i="8"/>
  <c r="BS47" i="8"/>
  <c r="BT47" i="8"/>
  <c r="BU47" i="8"/>
  <c r="BV47" i="8"/>
  <c r="BS48" i="8"/>
  <c r="BT48" i="8"/>
  <c r="BU48" i="8"/>
  <c r="BV48" i="8"/>
  <c r="BS49" i="8"/>
  <c r="BT49" i="8"/>
  <c r="BU49" i="8"/>
  <c r="BV49" i="8"/>
  <c r="BS50" i="8"/>
  <c r="BT50" i="8"/>
  <c r="BU50" i="8"/>
  <c r="BV50" i="8"/>
  <c r="BS51" i="8"/>
  <c r="BT51" i="8"/>
  <c r="BU51" i="8"/>
  <c r="BV51" i="8"/>
  <c r="BS52" i="8"/>
  <c r="BT52" i="8"/>
  <c r="BU52" i="8"/>
  <c r="BV52" i="8"/>
  <c r="BS53" i="8"/>
  <c r="BT53" i="8"/>
  <c r="BU53" i="8"/>
  <c r="BV53" i="8"/>
  <c r="BS54" i="8"/>
  <c r="BT54" i="8"/>
  <c r="BU54" i="8"/>
  <c r="BV54" i="8"/>
  <c r="BS55" i="8"/>
  <c r="BT55" i="8"/>
  <c r="BU55" i="8"/>
  <c r="BV55" i="8"/>
  <c r="BS56" i="8"/>
  <c r="BT56" i="8"/>
  <c r="BU56" i="8"/>
  <c r="BV56" i="8"/>
  <c r="BS57" i="8"/>
  <c r="BT57" i="8"/>
  <c r="BU57" i="8"/>
  <c r="BV57" i="8"/>
  <c r="BS58" i="8"/>
  <c r="BT58" i="8"/>
  <c r="BU58" i="8"/>
  <c r="BV58" i="8"/>
  <c r="BS59" i="8"/>
  <c r="BT59" i="8"/>
  <c r="BU59" i="8"/>
  <c r="BV59" i="8"/>
  <c r="BS4" i="8"/>
  <c r="BT4" i="8"/>
  <c r="BV4" i="8"/>
  <c r="BU4" i="8"/>
  <c r="BO5" i="8"/>
  <c r="BP5" i="8"/>
  <c r="BQ5" i="8"/>
  <c r="BR5" i="8"/>
  <c r="BO6" i="8"/>
  <c r="BP6" i="8"/>
  <c r="BQ6" i="8"/>
  <c r="BR6" i="8"/>
  <c r="BO7" i="8"/>
  <c r="BP7" i="8"/>
  <c r="BQ7" i="8"/>
  <c r="BR7" i="8"/>
  <c r="BO8" i="8"/>
  <c r="BP8" i="8"/>
  <c r="BQ8" i="8"/>
  <c r="BR8" i="8"/>
  <c r="BO9" i="8"/>
  <c r="BP9" i="8"/>
  <c r="BQ9" i="8"/>
  <c r="BR9" i="8"/>
  <c r="BO10" i="8"/>
  <c r="BP10" i="8"/>
  <c r="BQ10" i="8"/>
  <c r="BR10" i="8"/>
  <c r="BO11" i="8"/>
  <c r="BP11" i="8"/>
  <c r="BQ11" i="8"/>
  <c r="BR11" i="8"/>
  <c r="BO12" i="8"/>
  <c r="BP12" i="8"/>
  <c r="BQ12" i="8"/>
  <c r="BR12" i="8"/>
  <c r="BO13" i="8"/>
  <c r="BP13" i="8"/>
  <c r="BQ13" i="8"/>
  <c r="BR13" i="8"/>
  <c r="BO14" i="8"/>
  <c r="BP14" i="8"/>
  <c r="BQ14" i="8"/>
  <c r="BR14" i="8"/>
  <c r="BO15" i="8"/>
  <c r="BP15" i="8"/>
  <c r="BQ15" i="8"/>
  <c r="BR15" i="8"/>
  <c r="BO16" i="8"/>
  <c r="BP16" i="8"/>
  <c r="BQ16" i="8"/>
  <c r="BR16" i="8"/>
  <c r="BO17" i="8"/>
  <c r="BP17" i="8"/>
  <c r="BQ17" i="8"/>
  <c r="BR17" i="8"/>
  <c r="BO18" i="8"/>
  <c r="BP18" i="8"/>
  <c r="BQ18" i="8"/>
  <c r="BR18" i="8"/>
  <c r="BO19" i="8"/>
  <c r="BP19" i="8"/>
  <c r="BQ19" i="8"/>
  <c r="BR19" i="8"/>
  <c r="BO20" i="8"/>
  <c r="BP20" i="8"/>
  <c r="BQ20" i="8"/>
  <c r="BR20" i="8"/>
  <c r="BO21" i="8"/>
  <c r="BP21" i="8"/>
  <c r="BQ21" i="8"/>
  <c r="BR21" i="8"/>
  <c r="BO22" i="8"/>
  <c r="BP22" i="8"/>
  <c r="BQ22" i="8"/>
  <c r="BR22" i="8"/>
  <c r="BO23" i="8"/>
  <c r="BP23" i="8"/>
  <c r="BQ23" i="8"/>
  <c r="BR23" i="8"/>
  <c r="BO24" i="8"/>
  <c r="BP24" i="8"/>
  <c r="BQ24" i="8"/>
  <c r="BR24" i="8"/>
  <c r="BO25" i="8"/>
  <c r="BP25" i="8"/>
  <c r="BQ25" i="8"/>
  <c r="BR25" i="8"/>
  <c r="BO26" i="8"/>
  <c r="BP26" i="8"/>
  <c r="BQ26" i="8"/>
  <c r="BR26" i="8"/>
  <c r="BO27" i="8"/>
  <c r="BP27" i="8"/>
  <c r="BQ27" i="8"/>
  <c r="BR27" i="8"/>
  <c r="BO28" i="8"/>
  <c r="BP28" i="8"/>
  <c r="BQ28" i="8"/>
  <c r="BR28" i="8"/>
  <c r="BO29" i="8"/>
  <c r="BP29" i="8"/>
  <c r="BQ29" i="8"/>
  <c r="BR29" i="8"/>
  <c r="BO30" i="8"/>
  <c r="BP30" i="8"/>
  <c r="BQ30" i="8"/>
  <c r="BR30" i="8"/>
  <c r="BO31" i="8"/>
  <c r="BP31" i="8"/>
  <c r="BQ31" i="8"/>
  <c r="BR31" i="8"/>
  <c r="BO32" i="8"/>
  <c r="BP32" i="8"/>
  <c r="BQ32" i="8"/>
  <c r="BR32" i="8"/>
  <c r="BO33" i="8"/>
  <c r="BP33" i="8"/>
  <c r="BQ33" i="8"/>
  <c r="BR33" i="8"/>
  <c r="BO34" i="8"/>
  <c r="BP34" i="8"/>
  <c r="BQ34" i="8"/>
  <c r="BR34" i="8"/>
  <c r="BO35" i="8"/>
  <c r="BP35" i="8"/>
  <c r="BQ35" i="8"/>
  <c r="BR35" i="8"/>
  <c r="BO36" i="8"/>
  <c r="BP36" i="8"/>
  <c r="BQ36" i="8"/>
  <c r="BR36" i="8"/>
  <c r="BO37" i="8"/>
  <c r="BP37" i="8"/>
  <c r="BQ37" i="8"/>
  <c r="BR37" i="8"/>
  <c r="BO38" i="8"/>
  <c r="BP38" i="8"/>
  <c r="BQ38" i="8"/>
  <c r="BR38" i="8"/>
  <c r="BO39" i="8"/>
  <c r="BP39" i="8"/>
  <c r="BQ39" i="8"/>
  <c r="BR39" i="8"/>
  <c r="BO40" i="8"/>
  <c r="BP40" i="8"/>
  <c r="BQ40" i="8"/>
  <c r="BR40" i="8"/>
  <c r="BO41" i="8"/>
  <c r="BP41" i="8"/>
  <c r="BQ41" i="8"/>
  <c r="BR41" i="8"/>
  <c r="BO42" i="8"/>
  <c r="BP42" i="8"/>
  <c r="BQ42" i="8"/>
  <c r="BR42" i="8"/>
  <c r="BO43" i="8"/>
  <c r="BP43" i="8"/>
  <c r="BQ43" i="8"/>
  <c r="BR43" i="8"/>
  <c r="BO44" i="8"/>
  <c r="BP44" i="8"/>
  <c r="BQ44" i="8"/>
  <c r="BR44" i="8"/>
  <c r="BO45" i="8"/>
  <c r="BP45" i="8"/>
  <c r="BQ45" i="8"/>
  <c r="BR45" i="8"/>
  <c r="BO46" i="8"/>
  <c r="BP46" i="8"/>
  <c r="BQ46" i="8"/>
  <c r="BR46" i="8"/>
  <c r="BO47" i="8"/>
  <c r="BP47" i="8"/>
  <c r="BQ47" i="8"/>
  <c r="BR47" i="8"/>
  <c r="BO48" i="8"/>
  <c r="BP48" i="8"/>
  <c r="BQ48" i="8"/>
  <c r="BR48" i="8"/>
  <c r="BO49" i="8"/>
  <c r="BP49" i="8"/>
  <c r="BQ49" i="8"/>
  <c r="BR49" i="8"/>
  <c r="BO50" i="8"/>
  <c r="BP50" i="8"/>
  <c r="BQ50" i="8"/>
  <c r="BR50" i="8"/>
  <c r="BO51" i="8"/>
  <c r="BP51" i="8"/>
  <c r="BQ51" i="8"/>
  <c r="BR51" i="8"/>
  <c r="BO52" i="8"/>
  <c r="BP52" i="8"/>
  <c r="BQ52" i="8"/>
  <c r="BR52" i="8"/>
  <c r="BO53" i="8"/>
  <c r="BP53" i="8"/>
  <c r="BQ53" i="8"/>
  <c r="BR53" i="8"/>
  <c r="BO54" i="8"/>
  <c r="BP54" i="8"/>
  <c r="BQ54" i="8"/>
  <c r="BR54" i="8"/>
  <c r="BO55" i="8"/>
  <c r="BP55" i="8"/>
  <c r="BQ55" i="8"/>
  <c r="BR55" i="8"/>
  <c r="BO56" i="8"/>
  <c r="BP56" i="8"/>
  <c r="BQ56" i="8"/>
  <c r="BR56" i="8"/>
  <c r="BO57" i="8"/>
  <c r="BP57" i="8"/>
  <c r="BQ57" i="8"/>
  <c r="BR57" i="8"/>
  <c r="BO58" i="8"/>
  <c r="BP58" i="8"/>
  <c r="BQ58" i="8"/>
  <c r="BR58" i="8"/>
  <c r="BO59" i="8"/>
  <c r="BP59" i="8"/>
  <c r="BQ59" i="8"/>
  <c r="BR59" i="8"/>
  <c r="BO4" i="8"/>
  <c r="BP4" i="8"/>
  <c r="BR4" i="8"/>
  <c r="BQ4" i="8"/>
  <c r="BK5" i="8"/>
  <c r="BL5" i="8"/>
  <c r="BM5" i="8"/>
  <c r="BN5" i="8"/>
  <c r="BM9" i="8"/>
  <c r="BM14" i="8"/>
  <c r="BM16" i="8"/>
  <c r="BM20" i="8"/>
  <c r="BM21" i="8"/>
  <c r="BM31" i="8"/>
  <c r="BM36" i="8"/>
  <c r="BM44" i="8"/>
  <c r="BM45" i="8"/>
  <c r="BM47" i="8"/>
  <c r="BM49" i="8"/>
  <c r="BM52" i="8"/>
  <c r="BM53" i="8"/>
  <c r="BM54" i="8"/>
  <c r="BM59" i="8"/>
  <c r="BK4" i="8"/>
  <c r="BL4" i="8"/>
  <c r="BN4" i="8"/>
  <c r="BM4" i="8"/>
  <c r="BG5" i="8"/>
  <c r="BH5" i="8"/>
  <c r="BI5" i="8"/>
  <c r="BJ5" i="8"/>
  <c r="BI9" i="8"/>
  <c r="BI12" i="8"/>
  <c r="BI14" i="8"/>
  <c r="BI16" i="8"/>
  <c r="BI21" i="8"/>
  <c r="BI28" i="8"/>
  <c r="BI31" i="8"/>
  <c r="BI35" i="8"/>
  <c r="BI36" i="8"/>
  <c r="BI44" i="8"/>
  <c r="BI45" i="8"/>
  <c r="BI47" i="8"/>
  <c r="BI49" i="8"/>
  <c r="BI52" i="8"/>
  <c r="BI53" i="8"/>
  <c r="BI54" i="8"/>
  <c r="BI59" i="8"/>
  <c r="BG4" i="8"/>
  <c r="BH4" i="8"/>
  <c r="BJ4" i="8"/>
  <c r="BI4" i="8"/>
  <c r="AZ4" i="8"/>
  <c r="BA5" i="8"/>
  <c r="BC5" i="8"/>
  <c r="BD5" i="8"/>
  <c r="BE5" i="8"/>
  <c r="BF5" i="8"/>
  <c r="BE14" i="8"/>
  <c r="BE16" i="8"/>
  <c r="BE20" i="8"/>
  <c r="BE31" i="8"/>
  <c r="BE36" i="8"/>
  <c r="BE44" i="8"/>
  <c r="BE45" i="8"/>
  <c r="BE47" i="8"/>
  <c r="BE49" i="8"/>
  <c r="BE52" i="8"/>
  <c r="BE53" i="8"/>
  <c r="BE54" i="8"/>
  <c r="BE55" i="8"/>
  <c r="BE59" i="8"/>
  <c r="BC4" i="8"/>
  <c r="BD4" i="8"/>
  <c r="BF4" i="8"/>
  <c r="BE4" i="8"/>
  <c r="AY5" i="8"/>
  <c r="AZ5" i="8"/>
  <c r="BB5" i="8"/>
  <c r="BA6" i="8"/>
  <c r="BA7" i="8"/>
  <c r="BA8" i="8"/>
  <c r="BA9" i="8"/>
  <c r="BA10" i="8"/>
  <c r="BA12" i="8"/>
  <c r="BA13" i="8"/>
  <c r="BA14" i="8"/>
  <c r="BA15" i="8"/>
  <c r="BA16" i="8"/>
  <c r="BA17" i="8"/>
  <c r="BA18" i="8"/>
  <c r="BA20" i="8"/>
  <c r="BA21" i="8"/>
  <c r="BA22" i="8"/>
  <c r="BA24" i="8"/>
  <c r="BA25" i="8"/>
  <c r="BA26" i="8"/>
  <c r="BA28" i="8"/>
  <c r="BA29" i="8"/>
  <c r="BA32" i="8"/>
  <c r="BA34" i="8"/>
  <c r="BA35" i="8"/>
  <c r="BA38" i="8"/>
  <c r="BA40" i="8"/>
  <c r="BA41" i="8"/>
  <c r="BA42" i="8"/>
  <c r="BA43" i="8"/>
  <c r="BA44" i="8"/>
  <c r="BA45" i="8"/>
  <c r="BA46" i="8"/>
  <c r="BA47" i="8"/>
  <c r="BA48" i="8"/>
  <c r="BA49" i="8"/>
  <c r="BA50" i="8"/>
  <c r="BA51" i="8"/>
  <c r="BA52" i="8"/>
  <c r="AY53" i="8"/>
  <c r="AZ53" i="8"/>
  <c r="BA54" i="8"/>
  <c r="BA55" i="8"/>
  <c r="BA57" i="8"/>
  <c r="AY59" i="8"/>
  <c r="AZ59" i="8"/>
  <c r="AY4" i="8"/>
  <c r="BB4" i="8"/>
  <c r="BA4" i="8"/>
  <c r="Z25" i="3"/>
  <c r="AA25" i="3"/>
  <c r="AB25" i="3"/>
  <c r="Z26" i="3"/>
  <c r="AA26" i="3"/>
  <c r="AB26" i="3"/>
  <c r="Z27" i="3"/>
  <c r="AA27" i="3"/>
  <c r="AB27" i="3"/>
  <c r="Z28" i="3"/>
  <c r="AA28" i="3"/>
  <c r="AB28" i="3"/>
  <c r="Z29" i="3"/>
  <c r="AA29" i="3"/>
  <c r="AB29" i="3"/>
  <c r="Z30" i="3"/>
  <c r="AA30" i="3"/>
  <c r="AB30" i="3"/>
  <c r="Z31" i="3"/>
  <c r="AA31" i="3"/>
  <c r="AB31" i="3"/>
  <c r="Z32" i="3"/>
  <c r="AA32" i="3"/>
  <c r="AB32" i="3"/>
  <c r="Z33" i="3"/>
  <c r="AA33" i="3"/>
  <c r="AB33" i="3"/>
  <c r="Z34" i="3"/>
  <c r="AA34" i="3"/>
  <c r="AB34" i="3"/>
  <c r="Z35" i="3"/>
  <c r="AA35" i="3"/>
  <c r="AB35" i="3"/>
  <c r="Z36" i="3"/>
  <c r="AA36" i="3"/>
  <c r="AB36" i="3"/>
  <c r="Z37" i="3"/>
  <c r="AA37" i="3"/>
  <c r="AB37" i="3"/>
  <c r="Z38" i="3"/>
  <c r="AA38" i="3"/>
  <c r="AB38" i="3"/>
  <c r="Z39" i="3"/>
  <c r="AA39" i="3"/>
  <c r="AB39" i="3"/>
  <c r="Z40" i="3"/>
  <c r="AA40" i="3"/>
  <c r="AB40" i="3"/>
  <c r="Z41" i="3"/>
  <c r="AA41" i="3"/>
  <c r="AB41" i="3"/>
  <c r="Z42" i="3"/>
  <c r="AA42" i="3"/>
  <c r="AB42" i="3"/>
  <c r="Z43" i="3"/>
  <c r="AA43" i="3"/>
  <c r="AB43" i="3"/>
  <c r="Z44" i="3"/>
  <c r="AA44" i="3"/>
  <c r="AB44" i="3"/>
  <c r="Z45" i="3"/>
  <c r="AA45" i="3"/>
  <c r="AB45" i="3"/>
  <c r="Z46" i="3"/>
  <c r="AA46" i="3"/>
  <c r="AB46" i="3"/>
  <c r="Z47" i="3"/>
  <c r="AA47" i="3"/>
  <c r="AB47" i="3"/>
  <c r="Z48" i="3"/>
  <c r="AA48" i="3"/>
  <c r="AB48" i="3"/>
  <c r="Z49" i="3"/>
  <c r="AA49" i="3"/>
  <c r="AB49" i="3"/>
  <c r="Z50" i="3"/>
  <c r="AA50" i="3"/>
  <c r="AB50" i="3"/>
  <c r="Z51" i="3"/>
  <c r="AA51" i="3"/>
  <c r="AB51" i="3"/>
  <c r="Z52" i="3"/>
  <c r="AA52" i="3"/>
  <c r="AB52" i="3"/>
  <c r="Z53" i="3"/>
  <c r="AA53" i="3"/>
  <c r="AB53" i="3"/>
  <c r="Z54" i="3"/>
  <c r="AA54" i="3"/>
  <c r="AB54" i="3"/>
  <c r="Z55" i="3"/>
  <c r="AA55" i="3"/>
  <c r="AB55" i="3"/>
  <c r="Z56" i="3"/>
  <c r="AA56" i="3"/>
  <c r="AB56" i="3"/>
  <c r="Z57" i="3"/>
  <c r="AA57" i="3"/>
  <c r="AB57" i="3"/>
  <c r="Z58" i="3"/>
  <c r="AA58" i="3"/>
  <c r="AB58" i="3"/>
  <c r="Z59" i="3"/>
  <c r="AA59" i="3"/>
  <c r="AB59" i="3"/>
  <c r="Z60" i="3"/>
  <c r="AA60" i="3"/>
  <c r="AB60" i="3"/>
  <c r="Z61" i="3"/>
  <c r="AA61" i="3"/>
  <c r="AB61" i="3"/>
  <c r="Z62" i="3"/>
  <c r="AA62" i="3"/>
  <c r="AB62" i="3"/>
  <c r="Z63" i="3"/>
  <c r="AA63" i="3"/>
  <c r="AB63" i="3"/>
  <c r="Z64" i="3"/>
  <c r="AA64" i="3"/>
  <c r="AB64" i="3"/>
  <c r="Z65" i="3"/>
  <c r="AA65" i="3"/>
  <c r="AB65" i="3"/>
  <c r="Z66" i="3"/>
  <c r="AA66" i="3"/>
  <c r="AB66" i="3"/>
  <c r="Z67" i="3"/>
  <c r="AA67" i="3"/>
  <c r="AB67" i="3"/>
  <c r="Z68" i="3"/>
  <c r="AA68" i="3"/>
  <c r="AB68" i="3"/>
  <c r="Z69" i="3"/>
  <c r="AA69" i="3"/>
  <c r="AB69" i="3"/>
  <c r="Z70" i="3"/>
  <c r="AA70" i="3"/>
  <c r="AB70" i="3"/>
  <c r="Z71" i="3"/>
  <c r="AA71" i="3"/>
  <c r="AB71" i="3"/>
  <c r="Z72" i="3"/>
  <c r="AA72" i="3"/>
  <c r="AB72" i="3"/>
  <c r="Z73" i="3"/>
  <c r="AA73" i="3"/>
  <c r="AB73" i="3"/>
  <c r="Z74" i="3"/>
  <c r="AA74" i="3"/>
  <c r="AB74" i="3"/>
  <c r="Z75" i="3"/>
  <c r="AA75" i="3"/>
  <c r="AB75" i="3"/>
  <c r="Z76" i="3"/>
  <c r="AA76" i="3"/>
  <c r="AB76" i="3"/>
  <c r="Z77" i="3"/>
  <c r="AA77" i="3"/>
  <c r="AB77" i="3"/>
  <c r="Z78" i="3"/>
  <c r="AA78" i="3"/>
  <c r="AB78" i="3"/>
  <c r="Z79" i="3"/>
  <c r="AA79" i="3"/>
  <c r="AB79" i="3"/>
  <c r="AB24" i="3"/>
  <c r="AA24" i="3"/>
  <c r="Z24" i="3"/>
  <c r="S25" i="3"/>
  <c r="T25" i="3"/>
  <c r="U25" i="3"/>
  <c r="S26" i="3"/>
  <c r="T26" i="3"/>
  <c r="U26" i="3"/>
  <c r="S27" i="3"/>
  <c r="T27" i="3"/>
  <c r="U27" i="3"/>
  <c r="S28" i="3"/>
  <c r="T28" i="3"/>
  <c r="U28" i="3"/>
  <c r="S29" i="3"/>
  <c r="T29" i="3"/>
  <c r="U29" i="3"/>
  <c r="S30" i="3"/>
  <c r="T30" i="3"/>
  <c r="U30" i="3"/>
  <c r="S31" i="3"/>
  <c r="T31" i="3"/>
  <c r="U31" i="3"/>
  <c r="S32" i="3"/>
  <c r="T32" i="3"/>
  <c r="U32" i="3"/>
  <c r="S33" i="3"/>
  <c r="T33" i="3"/>
  <c r="U33" i="3"/>
  <c r="S34" i="3"/>
  <c r="T34" i="3"/>
  <c r="U34" i="3"/>
  <c r="S35" i="3"/>
  <c r="T35" i="3"/>
  <c r="U35" i="3"/>
  <c r="S36" i="3"/>
  <c r="T36" i="3"/>
  <c r="U36" i="3"/>
  <c r="S37" i="3"/>
  <c r="T37" i="3"/>
  <c r="U37" i="3"/>
  <c r="S38" i="3"/>
  <c r="T38" i="3"/>
  <c r="U38" i="3"/>
  <c r="S39" i="3"/>
  <c r="T39" i="3"/>
  <c r="U39" i="3"/>
  <c r="S40" i="3"/>
  <c r="T40" i="3"/>
  <c r="U40" i="3"/>
  <c r="S41" i="3"/>
  <c r="T41" i="3"/>
  <c r="U41" i="3"/>
  <c r="S42" i="3"/>
  <c r="T42" i="3"/>
  <c r="U42" i="3"/>
  <c r="S43" i="3"/>
  <c r="T43" i="3"/>
  <c r="U43" i="3"/>
  <c r="S44" i="3"/>
  <c r="T44" i="3"/>
  <c r="U44" i="3"/>
  <c r="S45" i="3"/>
  <c r="T45" i="3"/>
  <c r="U45" i="3"/>
  <c r="S46" i="3"/>
  <c r="T46" i="3"/>
  <c r="U46" i="3"/>
  <c r="S47" i="3"/>
  <c r="T47" i="3"/>
  <c r="U47" i="3"/>
  <c r="S48" i="3"/>
  <c r="T48" i="3"/>
  <c r="U48" i="3"/>
  <c r="S49" i="3"/>
  <c r="T49" i="3"/>
  <c r="U49" i="3"/>
  <c r="S50" i="3"/>
  <c r="T50" i="3"/>
  <c r="U50" i="3"/>
  <c r="S51" i="3"/>
  <c r="T51" i="3"/>
  <c r="U51" i="3"/>
  <c r="S52" i="3"/>
  <c r="T52" i="3"/>
  <c r="U52" i="3"/>
  <c r="S53" i="3"/>
  <c r="T53" i="3"/>
  <c r="U53" i="3"/>
  <c r="S54" i="3"/>
  <c r="T54" i="3"/>
  <c r="U54" i="3"/>
  <c r="S55" i="3"/>
  <c r="T55" i="3"/>
  <c r="U55" i="3"/>
  <c r="S56" i="3"/>
  <c r="T56" i="3"/>
  <c r="U56" i="3"/>
  <c r="S57" i="3"/>
  <c r="T57" i="3"/>
  <c r="U57" i="3"/>
  <c r="S58" i="3"/>
  <c r="T58" i="3"/>
  <c r="U58" i="3"/>
  <c r="S59" i="3"/>
  <c r="T59" i="3"/>
  <c r="U59" i="3"/>
  <c r="S60" i="3"/>
  <c r="T60" i="3"/>
  <c r="U60" i="3"/>
  <c r="S61" i="3"/>
  <c r="T61" i="3"/>
  <c r="U61" i="3"/>
  <c r="S62" i="3"/>
  <c r="T62" i="3"/>
  <c r="U62" i="3"/>
  <c r="S63" i="3"/>
  <c r="T63" i="3"/>
  <c r="U63" i="3"/>
  <c r="S64" i="3"/>
  <c r="T64" i="3"/>
  <c r="U64" i="3"/>
  <c r="S65" i="3"/>
  <c r="T65" i="3"/>
  <c r="U65" i="3"/>
  <c r="S66" i="3"/>
  <c r="T66" i="3"/>
  <c r="U66" i="3"/>
  <c r="S67" i="3"/>
  <c r="T67" i="3"/>
  <c r="U67" i="3"/>
  <c r="S68" i="3"/>
  <c r="T68" i="3"/>
  <c r="U68" i="3"/>
  <c r="S69" i="3"/>
  <c r="T69" i="3"/>
  <c r="U69" i="3"/>
  <c r="S70" i="3"/>
  <c r="T70" i="3"/>
  <c r="U70" i="3"/>
  <c r="S71" i="3"/>
  <c r="T71" i="3"/>
  <c r="U71" i="3"/>
  <c r="S72" i="3"/>
  <c r="T72" i="3"/>
  <c r="U72" i="3"/>
  <c r="S73" i="3"/>
  <c r="T73" i="3"/>
  <c r="U73" i="3"/>
  <c r="S74" i="3"/>
  <c r="T74" i="3"/>
  <c r="U74" i="3"/>
  <c r="S75" i="3"/>
  <c r="T75" i="3"/>
  <c r="U75" i="3"/>
  <c r="S76" i="3"/>
  <c r="T76" i="3"/>
  <c r="U76" i="3"/>
  <c r="S77" i="3"/>
  <c r="T77" i="3"/>
  <c r="U77" i="3"/>
  <c r="S78" i="3"/>
  <c r="T78" i="3"/>
  <c r="U78" i="3"/>
  <c r="S79" i="3"/>
  <c r="T79" i="3"/>
  <c r="U79" i="3"/>
  <c r="U24" i="3"/>
  <c r="T24" i="3"/>
  <c r="S24" i="3"/>
  <c r="L25" i="3"/>
  <c r="M25" i="3"/>
  <c r="N25" i="3"/>
  <c r="L26" i="3"/>
  <c r="M26" i="3"/>
  <c r="N26" i="3"/>
  <c r="L27" i="3"/>
  <c r="M27" i="3"/>
  <c r="N27" i="3"/>
  <c r="L28" i="3"/>
  <c r="M28" i="3"/>
  <c r="N28" i="3"/>
  <c r="L29" i="3"/>
  <c r="M29" i="3"/>
  <c r="N29" i="3"/>
  <c r="L30" i="3"/>
  <c r="M30" i="3"/>
  <c r="N30" i="3"/>
  <c r="L31" i="3"/>
  <c r="M31" i="3"/>
  <c r="N31" i="3"/>
  <c r="L32" i="3"/>
  <c r="M32" i="3"/>
  <c r="N32" i="3"/>
  <c r="L33" i="3"/>
  <c r="M33" i="3"/>
  <c r="N33" i="3"/>
  <c r="L34" i="3"/>
  <c r="M34" i="3"/>
  <c r="N34" i="3"/>
  <c r="L35" i="3"/>
  <c r="M35" i="3"/>
  <c r="N35" i="3"/>
  <c r="L36" i="3"/>
  <c r="M36" i="3"/>
  <c r="N36" i="3"/>
  <c r="L37" i="3"/>
  <c r="M37" i="3"/>
  <c r="N37" i="3"/>
  <c r="L38" i="3"/>
  <c r="M38" i="3"/>
  <c r="N38" i="3"/>
  <c r="L39" i="3"/>
  <c r="M39" i="3"/>
  <c r="N39" i="3"/>
  <c r="L40" i="3"/>
  <c r="M40" i="3"/>
  <c r="N40" i="3"/>
  <c r="L41" i="3"/>
  <c r="M41" i="3"/>
  <c r="N41" i="3"/>
  <c r="L42" i="3"/>
  <c r="M42" i="3"/>
  <c r="N42" i="3"/>
  <c r="L43" i="3"/>
  <c r="M43" i="3"/>
  <c r="N43" i="3"/>
  <c r="L44" i="3"/>
  <c r="M44" i="3"/>
  <c r="N44" i="3"/>
  <c r="L45" i="3"/>
  <c r="M45" i="3"/>
  <c r="N45" i="3"/>
  <c r="L46" i="3"/>
  <c r="M46" i="3"/>
  <c r="N46" i="3"/>
  <c r="L47" i="3"/>
  <c r="M47" i="3"/>
  <c r="N47" i="3"/>
  <c r="L48" i="3"/>
  <c r="M48" i="3"/>
  <c r="N48" i="3"/>
  <c r="L49" i="3"/>
  <c r="M49" i="3"/>
  <c r="N49" i="3"/>
  <c r="L50" i="3"/>
  <c r="M50" i="3"/>
  <c r="N50" i="3"/>
  <c r="L51" i="3"/>
  <c r="M51" i="3"/>
  <c r="N51" i="3"/>
  <c r="L52" i="3"/>
  <c r="M52" i="3"/>
  <c r="N52" i="3"/>
  <c r="L53" i="3"/>
  <c r="M53" i="3"/>
  <c r="N53" i="3"/>
  <c r="L54" i="3"/>
  <c r="M54" i="3"/>
  <c r="N54" i="3"/>
  <c r="L55" i="3"/>
  <c r="M55" i="3"/>
  <c r="N55" i="3"/>
  <c r="L56" i="3"/>
  <c r="M56" i="3"/>
  <c r="N56" i="3"/>
  <c r="L57" i="3"/>
  <c r="M57" i="3"/>
  <c r="N57" i="3"/>
  <c r="L58" i="3"/>
  <c r="M58" i="3"/>
  <c r="N58" i="3"/>
  <c r="L59" i="3"/>
  <c r="M59" i="3"/>
  <c r="N59" i="3"/>
  <c r="L60" i="3"/>
  <c r="M60" i="3"/>
  <c r="N60" i="3"/>
  <c r="L61" i="3"/>
  <c r="M61" i="3"/>
  <c r="N61" i="3"/>
  <c r="L62" i="3"/>
  <c r="M62" i="3"/>
  <c r="N62" i="3"/>
  <c r="L63" i="3"/>
  <c r="M63" i="3"/>
  <c r="N63" i="3"/>
  <c r="L64" i="3"/>
  <c r="M64" i="3"/>
  <c r="N64" i="3"/>
  <c r="L65" i="3"/>
  <c r="M65" i="3"/>
  <c r="N65" i="3"/>
  <c r="L66" i="3"/>
  <c r="M66" i="3"/>
  <c r="N66" i="3"/>
  <c r="L67" i="3"/>
  <c r="M67" i="3"/>
  <c r="N67" i="3"/>
  <c r="L68" i="3"/>
  <c r="M68" i="3"/>
  <c r="N68" i="3"/>
  <c r="L69" i="3"/>
  <c r="M69" i="3"/>
  <c r="N69" i="3"/>
  <c r="L70" i="3"/>
  <c r="M70" i="3"/>
  <c r="N70" i="3"/>
  <c r="L71" i="3"/>
  <c r="M71" i="3"/>
  <c r="N71" i="3"/>
  <c r="L72" i="3"/>
  <c r="M72" i="3"/>
  <c r="N72" i="3"/>
  <c r="L73" i="3"/>
  <c r="M73" i="3"/>
  <c r="N73" i="3"/>
  <c r="L74" i="3"/>
  <c r="M74" i="3"/>
  <c r="N74" i="3"/>
  <c r="L75" i="3"/>
  <c r="M75" i="3"/>
  <c r="N75" i="3"/>
  <c r="L76" i="3"/>
  <c r="M76" i="3"/>
  <c r="N76" i="3"/>
  <c r="L77" i="3"/>
  <c r="M77" i="3"/>
  <c r="N77" i="3"/>
  <c r="L78" i="3"/>
  <c r="M78" i="3"/>
  <c r="N78" i="3"/>
  <c r="L79" i="3"/>
  <c r="M79" i="3"/>
  <c r="N79" i="3"/>
  <c r="N24" i="3"/>
  <c r="M24" i="3"/>
  <c r="L24" i="3"/>
  <c r="F25" i="3"/>
  <c r="G25" i="3"/>
  <c r="H25" i="3"/>
  <c r="F26" i="3"/>
  <c r="G26" i="3"/>
  <c r="H26" i="3"/>
  <c r="F27" i="3"/>
  <c r="G27" i="3"/>
  <c r="H27" i="3"/>
  <c r="F28" i="3"/>
  <c r="G28" i="3"/>
  <c r="H28" i="3"/>
  <c r="F29" i="3"/>
  <c r="G29" i="3"/>
  <c r="H29" i="3"/>
  <c r="F30" i="3"/>
  <c r="G30" i="3"/>
  <c r="H30" i="3"/>
  <c r="F31" i="3"/>
  <c r="G31" i="3"/>
  <c r="H31" i="3"/>
  <c r="F32" i="3"/>
  <c r="G32" i="3"/>
  <c r="H32" i="3"/>
  <c r="F33" i="3"/>
  <c r="G33" i="3"/>
  <c r="H33" i="3"/>
  <c r="F34" i="3"/>
  <c r="G34" i="3"/>
  <c r="H34" i="3"/>
  <c r="F35" i="3"/>
  <c r="G35" i="3"/>
  <c r="H35" i="3"/>
  <c r="F36" i="3"/>
  <c r="G36" i="3"/>
  <c r="H36" i="3"/>
  <c r="F37" i="3"/>
  <c r="G37" i="3"/>
  <c r="H37" i="3"/>
  <c r="F38" i="3"/>
  <c r="G38" i="3"/>
  <c r="H38" i="3"/>
  <c r="F39" i="3"/>
  <c r="G39" i="3"/>
  <c r="H39" i="3"/>
  <c r="F40" i="3"/>
  <c r="G40" i="3"/>
  <c r="H40" i="3"/>
  <c r="F41" i="3"/>
  <c r="G41" i="3"/>
  <c r="H41" i="3"/>
  <c r="F42" i="3"/>
  <c r="G42" i="3"/>
  <c r="H42" i="3"/>
  <c r="F43" i="3"/>
  <c r="G43" i="3"/>
  <c r="H43" i="3"/>
  <c r="F44" i="3"/>
  <c r="G44" i="3"/>
  <c r="H44" i="3"/>
  <c r="F45" i="3"/>
  <c r="G45" i="3"/>
  <c r="H45" i="3"/>
  <c r="F46" i="3"/>
  <c r="G46" i="3"/>
  <c r="H46" i="3"/>
  <c r="F47" i="3"/>
  <c r="G47" i="3"/>
  <c r="H47" i="3"/>
  <c r="F48" i="3"/>
  <c r="G48" i="3"/>
  <c r="H48" i="3"/>
  <c r="F49" i="3"/>
  <c r="G49" i="3"/>
  <c r="H49" i="3"/>
  <c r="F50" i="3"/>
  <c r="G50" i="3"/>
  <c r="H50" i="3"/>
  <c r="F51" i="3"/>
  <c r="G51" i="3"/>
  <c r="H51" i="3"/>
  <c r="F52" i="3"/>
  <c r="G52" i="3"/>
  <c r="H52" i="3"/>
  <c r="F53" i="3"/>
  <c r="G53" i="3"/>
  <c r="H53" i="3"/>
  <c r="F54" i="3"/>
  <c r="G54" i="3"/>
  <c r="H54" i="3"/>
  <c r="F55" i="3"/>
  <c r="G55" i="3"/>
  <c r="H55" i="3"/>
  <c r="F56" i="3"/>
  <c r="G56" i="3"/>
  <c r="H56" i="3"/>
  <c r="F57" i="3"/>
  <c r="G57" i="3"/>
  <c r="H57" i="3"/>
  <c r="F58" i="3"/>
  <c r="G58" i="3"/>
  <c r="H58" i="3"/>
  <c r="F59" i="3"/>
  <c r="G59" i="3"/>
  <c r="H59" i="3"/>
  <c r="F60" i="3"/>
  <c r="G60" i="3"/>
  <c r="H60" i="3"/>
  <c r="F61" i="3"/>
  <c r="G61" i="3"/>
  <c r="H61" i="3"/>
  <c r="F62" i="3"/>
  <c r="G62" i="3"/>
  <c r="H62" i="3"/>
  <c r="F63" i="3"/>
  <c r="G63" i="3"/>
  <c r="H63" i="3"/>
  <c r="F64" i="3"/>
  <c r="G64" i="3"/>
  <c r="H64" i="3"/>
  <c r="F65" i="3"/>
  <c r="G65" i="3"/>
  <c r="H65" i="3"/>
  <c r="F66" i="3"/>
  <c r="G66" i="3"/>
  <c r="H66" i="3"/>
  <c r="F67" i="3"/>
  <c r="G67" i="3"/>
  <c r="H67" i="3"/>
  <c r="F68" i="3"/>
  <c r="G68" i="3"/>
  <c r="H68" i="3"/>
  <c r="F69" i="3"/>
  <c r="G69" i="3"/>
  <c r="H69" i="3"/>
  <c r="F70" i="3"/>
  <c r="G70" i="3"/>
  <c r="H70" i="3"/>
  <c r="F71" i="3"/>
  <c r="G71" i="3"/>
  <c r="H71" i="3"/>
  <c r="F72" i="3"/>
  <c r="G72" i="3"/>
  <c r="H72" i="3"/>
  <c r="F73" i="3"/>
  <c r="G73" i="3"/>
  <c r="H73" i="3"/>
  <c r="F74" i="3"/>
  <c r="G74" i="3"/>
  <c r="H74" i="3"/>
  <c r="F75" i="3"/>
  <c r="G75" i="3"/>
  <c r="H75" i="3"/>
  <c r="F76" i="3"/>
  <c r="G76" i="3"/>
  <c r="H76" i="3"/>
  <c r="F77" i="3"/>
  <c r="G77" i="3"/>
  <c r="H77" i="3"/>
  <c r="F78" i="3"/>
  <c r="G78" i="3"/>
  <c r="H78" i="3"/>
  <c r="F79" i="3"/>
  <c r="G79" i="3"/>
  <c r="H79" i="3"/>
  <c r="H24" i="3"/>
  <c r="G24" i="3"/>
  <c r="F24" i="3"/>
  <c r="AU5" i="8"/>
  <c r="AV5" i="8"/>
  <c r="AW5" i="8"/>
  <c r="AX5" i="8"/>
  <c r="AW6" i="8"/>
  <c r="AW7" i="8"/>
  <c r="AW8" i="8"/>
  <c r="AW9" i="8"/>
  <c r="AW10" i="8"/>
  <c r="AW11" i="8"/>
  <c r="AW12" i="8"/>
  <c r="AW13" i="8"/>
  <c r="AW14" i="8"/>
  <c r="AW15" i="8"/>
  <c r="AW16" i="8"/>
  <c r="AW17" i="8"/>
  <c r="AW18" i="8"/>
  <c r="AW19" i="8"/>
  <c r="AW20" i="8"/>
  <c r="AW21" i="8"/>
  <c r="AW22" i="8"/>
  <c r="AW23" i="8"/>
  <c r="AW24" i="8"/>
  <c r="AW25" i="8"/>
  <c r="AW26" i="8"/>
  <c r="AW27" i="8"/>
  <c r="AW28" i="8"/>
  <c r="AW29" i="8"/>
  <c r="AW30" i="8"/>
  <c r="AW31" i="8"/>
  <c r="AW32" i="8"/>
  <c r="AW33" i="8"/>
  <c r="AW34" i="8"/>
  <c r="AW35" i="8"/>
  <c r="AW36" i="8"/>
  <c r="AW37" i="8"/>
  <c r="AW38" i="8"/>
  <c r="AW39" i="8"/>
  <c r="AW40" i="8"/>
  <c r="AW41" i="8"/>
  <c r="AW42" i="8"/>
  <c r="AW43" i="8"/>
  <c r="AW44" i="8"/>
  <c r="AW45" i="8"/>
  <c r="AW46" i="8"/>
  <c r="AW47" i="8"/>
  <c r="AW48" i="8"/>
  <c r="AW49" i="8"/>
  <c r="AW50" i="8"/>
  <c r="AW51" i="8"/>
  <c r="AW52" i="8"/>
  <c r="AW53" i="8"/>
  <c r="AW54" i="8"/>
  <c r="AW55" i="8"/>
  <c r="AW56" i="8"/>
  <c r="AW57" i="8"/>
  <c r="AW58" i="8"/>
  <c r="AW59" i="8"/>
  <c r="AU4" i="8"/>
  <c r="AV4" i="8"/>
  <c r="AX4" i="8"/>
  <c r="AW4" i="8"/>
  <c r="AB25" i="2"/>
  <c r="AC25" i="2"/>
  <c r="AD25" i="2"/>
  <c r="AB26" i="2"/>
  <c r="AC26" i="2"/>
  <c r="AD26" i="2"/>
  <c r="AB27" i="2"/>
  <c r="AC27" i="2"/>
  <c r="AD27" i="2"/>
  <c r="AB28" i="2"/>
  <c r="AC28" i="2"/>
  <c r="AD28" i="2"/>
  <c r="AB29" i="2"/>
  <c r="AC29" i="2"/>
  <c r="AD29" i="2"/>
  <c r="AB30" i="2"/>
  <c r="AC30" i="2"/>
  <c r="AD30" i="2"/>
  <c r="AB31" i="2"/>
  <c r="AC31" i="2"/>
  <c r="AD31" i="2"/>
  <c r="AB32" i="2"/>
  <c r="AC32" i="2"/>
  <c r="AD32" i="2"/>
  <c r="AB33" i="2"/>
  <c r="AC33" i="2"/>
  <c r="AD33" i="2"/>
  <c r="AB34" i="2"/>
  <c r="AC34" i="2"/>
  <c r="AD34" i="2"/>
  <c r="AB35" i="2"/>
  <c r="AC35" i="2"/>
  <c r="AD35" i="2"/>
  <c r="AB36" i="2"/>
  <c r="AC36" i="2"/>
  <c r="AD36" i="2"/>
  <c r="AB37" i="2"/>
  <c r="AC37" i="2"/>
  <c r="AD37" i="2"/>
  <c r="AB38" i="2"/>
  <c r="AC38" i="2"/>
  <c r="AD38" i="2"/>
  <c r="AB39" i="2"/>
  <c r="AC39" i="2"/>
  <c r="AD39" i="2"/>
  <c r="AB40" i="2"/>
  <c r="AC40" i="2"/>
  <c r="AD40" i="2"/>
  <c r="AB41" i="2"/>
  <c r="AC41" i="2"/>
  <c r="AD41" i="2"/>
  <c r="AB42" i="2"/>
  <c r="AC42" i="2"/>
  <c r="AD42" i="2"/>
  <c r="AB43" i="2"/>
  <c r="AC43" i="2"/>
  <c r="AD43" i="2"/>
  <c r="AB44" i="2"/>
  <c r="AC44" i="2"/>
  <c r="AD44" i="2"/>
  <c r="AB45" i="2"/>
  <c r="AC45" i="2"/>
  <c r="AD45" i="2"/>
  <c r="AB46" i="2"/>
  <c r="AC46" i="2"/>
  <c r="AD46" i="2"/>
  <c r="AB47" i="2"/>
  <c r="AC47" i="2"/>
  <c r="AD47" i="2"/>
  <c r="AB48" i="2"/>
  <c r="AC48" i="2"/>
  <c r="AD48" i="2"/>
  <c r="AB49" i="2"/>
  <c r="AC49" i="2"/>
  <c r="AD49" i="2"/>
  <c r="AB50" i="2"/>
  <c r="AC50" i="2"/>
  <c r="AD50" i="2"/>
  <c r="AB51" i="2"/>
  <c r="AC51" i="2"/>
  <c r="AD51" i="2"/>
  <c r="AB52" i="2"/>
  <c r="AC52" i="2"/>
  <c r="AD52" i="2"/>
  <c r="AB53" i="2"/>
  <c r="AC53" i="2"/>
  <c r="AD53" i="2"/>
  <c r="AB54" i="2"/>
  <c r="AC54" i="2"/>
  <c r="AD54" i="2"/>
  <c r="AB55" i="2"/>
  <c r="AC55" i="2"/>
  <c r="AD55" i="2"/>
  <c r="AB56" i="2"/>
  <c r="AC56" i="2"/>
  <c r="AD56" i="2"/>
  <c r="AB57" i="2"/>
  <c r="AC57" i="2"/>
  <c r="AD57" i="2"/>
  <c r="AB58" i="2"/>
  <c r="AC58" i="2"/>
  <c r="AD58" i="2"/>
  <c r="AB59" i="2"/>
  <c r="AC59" i="2"/>
  <c r="AD59" i="2"/>
  <c r="AB60" i="2"/>
  <c r="AC60" i="2"/>
  <c r="AD60" i="2"/>
  <c r="AB61" i="2"/>
  <c r="AC61" i="2"/>
  <c r="AD61" i="2"/>
  <c r="AB62" i="2"/>
  <c r="AC62" i="2"/>
  <c r="AD62" i="2"/>
  <c r="AB63" i="2"/>
  <c r="AC63" i="2"/>
  <c r="AD63" i="2"/>
  <c r="AB64" i="2"/>
  <c r="AC64" i="2"/>
  <c r="AD64" i="2"/>
  <c r="AB65" i="2"/>
  <c r="AC65" i="2"/>
  <c r="AD65" i="2"/>
  <c r="AB66" i="2"/>
  <c r="AC66" i="2"/>
  <c r="AD66" i="2"/>
  <c r="AB67" i="2"/>
  <c r="AC67" i="2"/>
  <c r="AD67" i="2"/>
  <c r="AB68" i="2"/>
  <c r="AC68" i="2"/>
  <c r="AD68" i="2"/>
  <c r="AB69" i="2"/>
  <c r="AC69" i="2"/>
  <c r="AD69" i="2"/>
  <c r="AB70" i="2"/>
  <c r="AC70" i="2"/>
  <c r="AD70" i="2"/>
  <c r="AB71" i="2"/>
  <c r="AC71" i="2"/>
  <c r="AD71" i="2"/>
  <c r="AB72" i="2"/>
  <c r="AC72" i="2"/>
  <c r="AD72" i="2"/>
  <c r="AB73" i="2"/>
  <c r="AC73" i="2"/>
  <c r="AD73" i="2"/>
  <c r="AB74" i="2"/>
  <c r="AC74" i="2"/>
  <c r="AD74" i="2"/>
  <c r="AB75" i="2"/>
  <c r="AC75" i="2"/>
  <c r="AD75" i="2"/>
  <c r="AB76" i="2"/>
  <c r="AC76" i="2"/>
  <c r="AD76" i="2"/>
  <c r="AB77" i="2"/>
  <c r="AC77" i="2"/>
  <c r="AD77" i="2"/>
  <c r="AB78" i="2"/>
  <c r="AC78" i="2"/>
  <c r="AD78" i="2"/>
  <c r="AB79" i="2"/>
  <c r="AC79" i="2"/>
  <c r="AD79" i="2"/>
  <c r="AD24" i="2"/>
  <c r="AC24" i="2"/>
  <c r="AB24" i="2"/>
  <c r="AQ5" i="8"/>
  <c r="AR5" i="8"/>
  <c r="AS5" i="8"/>
  <c r="AT5" i="8"/>
  <c r="AS8" i="8"/>
  <c r="AS14" i="8"/>
  <c r="AS15" i="8"/>
  <c r="AS16" i="8"/>
  <c r="AS20" i="8"/>
  <c r="AS21" i="8"/>
  <c r="AS28" i="8"/>
  <c r="AS31" i="8"/>
  <c r="AS41" i="8"/>
  <c r="AS44" i="8"/>
  <c r="AS45" i="8"/>
  <c r="AS47" i="8"/>
  <c r="AS49" i="8"/>
  <c r="AS52" i="8"/>
  <c r="AS53" i="8"/>
  <c r="AS54" i="8"/>
  <c r="AS59" i="8"/>
  <c r="AQ4" i="8"/>
  <c r="AR4" i="8"/>
  <c r="AT4" i="8"/>
  <c r="AS4" i="8"/>
  <c r="AM5" i="8"/>
  <c r="AN5" i="8"/>
  <c r="AO5" i="8"/>
  <c r="AP5" i="8"/>
  <c r="AO7" i="8"/>
  <c r="AO9" i="8"/>
  <c r="AO12" i="8"/>
  <c r="AO13" i="8"/>
  <c r="AO14" i="8"/>
  <c r="AO15" i="8"/>
  <c r="AO16" i="8"/>
  <c r="AO18" i="8"/>
  <c r="AO20" i="8"/>
  <c r="AO21" i="8"/>
  <c r="AO25" i="8"/>
  <c r="AO28" i="8"/>
  <c r="AO31" i="8"/>
  <c r="AO32" i="8"/>
  <c r="AO33" i="8"/>
  <c r="AO34" i="8"/>
  <c r="AO36" i="8"/>
  <c r="AO43" i="8"/>
  <c r="AO44" i="8"/>
  <c r="AO45" i="8"/>
  <c r="AO46" i="8"/>
  <c r="AO47" i="8"/>
  <c r="AO48" i="8"/>
  <c r="AO49" i="8"/>
  <c r="AO51" i="8"/>
  <c r="AO52" i="8"/>
  <c r="AO53" i="8"/>
  <c r="AO54" i="8"/>
  <c r="AO55" i="8"/>
  <c r="AO59" i="8"/>
  <c r="AM4" i="8"/>
  <c r="AN4" i="8"/>
  <c r="AP4" i="8"/>
  <c r="AO4" i="8"/>
  <c r="AI5" i="8"/>
  <c r="AJ5" i="8"/>
  <c r="AK5" i="8"/>
  <c r="AL5" i="8"/>
  <c r="AK8" i="8"/>
  <c r="AK10" i="8"/>
  <c r="AK14" i="8"/>
  <c r="AK16" i="8"/>
  <c r="AK21" i="8"/>
  <c r="AK28" i="8"/>
  <c r="AK31" i="8"/>
  <c r="AK36" i="8"/>
  <c r="AK44" i="8"/>
  <c r="AK45" i="8"/>
  <c r="AK47" i="8"/>
  <c r="AK49" i="8"/>
  <c r="AK50" i="8"/>
  <c r="AK52" i="8"/>
  <c r="AK53" i="8"/>
  <c r="AK54" i="8"/>
  <c r="AK55" i="8"/>
  <c r="AK59" i="8"/>
  <c r="AI4" i="8"/>
  <c r="AJ4" i="8"/>
  <c r="AL4" i="8"/>
  <c r="AK4" i="8"/>
  <c r="AE5" i="8"/>
  <c r="AF5" i="8"/>
  <c r="AG5" i="8"/>
  <c r="AH5" i="8"/>
  <c r="AG8" i="8"/>
  <c r="AG10" i="8"/>
  <c r="AG14" i="8"/>
  <c r="AG16" i="8"/>
  <c r="AG17" i="8"/>
  <c r="AG18" i="8"/>
  <c r="AG21" i="8"/>
  <c r="AG28" i="8"/>
  <c r="AG31" i="8"/>
  <c r="AG32" i="8"/>
  <c r="AG36" i="8"/>
  <c r="AG43" i="8"/>
  <c r="AG44" i="8"/>
  <c r="AG45" i="8"/>
  <c r="AG47" i="8"/>
  <c r="AG49" i="8"/>
  <c r="AG52" i="8"/>
  <c r="AG53" i="8"/>
  <c r="AG54" i="8"/>
  <c r="AG55" i="8"/>
  <c r="AG59" i="8"/>
  <c r="AE4" i="8"/>
  <c r="AH4" i="8"/>
  <c r="AG4" i="8"/>
  <c r="AA5" i="8"/>
  <c r="AB5" i="8"/>
  <c r="AC5" i="8"/>
  <c r="AD5" i="8"/>
  <c r="AC8" i="8"/>
  <c r="AC12" i="8"/>
  <c r="AC14" i="8"/>
  <c r="AC16" i="8"/>
  <c r="AC21" i="8"/>
  <c r="AC28" i="8"/>
  <c r="AC31" i="8"/>
  <c r="AC41" i="8"/>
  <c r="AC44" i="8"/>
  <c r="AC45" i="8"/>
  <c r="AC47" i="8"/>
  <c r="AC49" i="8"/>
  <c r="AC52" i="8"/>
  <c r="AC53" i="8"/>
  <c r="AC54" i="8"/>
  <c r="AC59" i="8"/>
  <c r="AA4" i="8"/>
  <c r="AB4" i="8"/>
  <c r="AD4" i="8"/>
  <c r="AC4" i="8"/>
  <c r="W5" i="8"/>
  <c r="X5" i="8"/>
  <c r="Y5" i="8"/>
  <c r="Z5" i="8"/>
  <c r="Y8" i="8"/>
  <c r="Y12" i="8"/>
  <c r="Y14" i="8"/>
  <c r="Y15" i="8"/>
  <c r="Y16" i="8"/>
  <c r="Y21" i="8"/>
  <c r="Y28" i="8"/>
  <c r="Y31" i="8"/>
  <c r="Y34" i="8"/>
  <c r="Y40" i="8"/>
  <c r="Y44" i="8"/>
  <c r="Y45" i="8"/>
  <c r="Y46" i="8"/>
  <c r="Y47" i="8"/>
  <c r="Y49" i="8"/>
  <c r="Y52" i="8"/>
  <c r="Y53" i="8"/>
  <c r="Y54" i="8"/>
  <c r="Y55" i="8"/>
  <c r="Y59" i="8"/>
  <c r="W4" i="8"/>
  <c r="X4" i="8"/>
  <c r="Z4" i="8"/>
  <c r="Y4" i="8"/>
  <c r="S5" i="8"/>
  <c r="T5" i="8"/>
  <c r="U5" i="8"/>
  <c r="V5" i="8"/>
  <c r="U7" i="8"/>
  <c r="U9" i="8"/>
  <c r="U10" i="8"/>
  <c r="U12" i="8"/>
  <c r="U14" i="8"/>
  <c r="U16" i="8"/>
  <c r="U18" i="8"/>
  <c r="U19" i="8"/>
  <c r="U20" i="8"/>
  <c r="U22" i="8"/>
  <c r="U23" i="8"/>
  <c r="U24" i="8"/>
  <c r="U25" i="8"/>
  <c r="U28" i="8"/>
  <c r="U30" i="8"/>
  <c r="U31" i="8"/>
  <c r="U34" i="8"/>
  <c r="U36" i="8"/>
  <c r="U37" i="8"/>
  <c r="U41" i="8"/>
  <c r="U43" i="8"/>
  <c r="U44" i="8"/>
  <c r="U45" i="8"/>
  <c r="U46" i="8"/>
  <c r="U47" i="8"/>
  <c r="U48" i="8"/>
  <c r="U49" i="8"/>
  <c r="U50" i="8"/>
  <c r="U51" i="8"/>
  <c r="U52" i="8"/>
  <c r="U53" i="8"/>
  <c r="U54" i="8"/>
  <c r="U55" i="8"/>
  <c r="U57" i="8"/>
  <c r="U58" i="8"/>
  <c r="U59" i="8"/>
  <c r="U4" i="8"/>
  <c r="T4" i="8"/>
  <c r="S4" i="8"/>
  <c r="V4" i="8"/>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35" i="9"/>
  <c r="O5" i="8"/>
  <c r="P5" i="8"/>
  <c r="AD36" i="9"/>
  <c r="Q5" i="8"/>
  <c r="R5" i="8"/>
  <c r="AD37" i="9"/>
  <c r="AD38" i="9"/>
  <c r="AD39" i="9"/>
  <c r="Q8" i="8"/>
  <c r="AD40" i="9"/>
  <c r="Q9" i="8"/>
  <c r="AD41" i="9"/>
  <c r="AD42" i="9"/>
  <c r="AD43" i="9"/>
  <c r="AD44" i="9"/>
  <c r="AD45" i="9"/>
  <c r="Q14" i="8"/>
  <c r="AD46" i="9"/>
  <c r="Q15" i="8"/>
  <c r="AD47" i="9"/>
  <c r="Q16" i="8"/>
  <c r="AD48" i="9"/>
  <c r="AD49" i="9"/>
  <c r="AD50" i="9"/>
  <c r="AD51" i="9"/>
  <c r="Q20" i="8"/>
  <c r="AD52" i="9"/>
  <c r="Q21" i="8"/>
  <c r="AD53" i="9"/>
  <c r="AD54" i="9"/>
  <c r="AD55" i="9"/>
  <c r="AD56" i="9"/>
  <c r="AD57" i="9"/>
  <c r="AD58" i="9"/>
  <c r="AD59" i="9"/>
  <c r="AD60" i="9"/>
  <c r="AD61" i="9"/>
  <c r="AD62" i="9"/>
  <c r="Q31" i="8"/>
  <c r="AD63" i="9"/>
  <c r="AD64" i="9"/>
  <c r="AD65" i="9"/>
  <c r="Q34" i="8"/>
  <c r="AD66" i="9"/>
  <c r="AD67" i="9"/>
  <c r="Q36" i="8"/>
  <c r="AD68" i="9"/>
  <c r="AD69" i="9"/>
  <c r="AD70" i="9"/>
  <c r="AD71" i="9"/>
  <c r="Q40" i="8"/>
  <c r="AD72" i="9"/>
  <c r="AD73" i="9"/>
  <c r="AD74" i="9"/>
  <c r="AD75" i="9"/>
  <c r="Q44" i="8"/>
  <c r="AD76" i="9"/>
  <c r="Q45" i="8"/>
  <c r="AD77" i="9"/>
  <c r="Q46" i="8"/>
  <c r="AD78" i="9"/>
  <c r="Q47" i="8"/>
  <c r="AD79" i="9"/>
  <c r="AD80" i="9"/>
  <c r="Q49" i="8"/>
  <c r="AD81" i="9"/>
  <c r="AD82" i="9"/>
  <c r="AD83" i="9"/>
  <c r="Q52" i="8"/>
  <c r="AD84" i="9"/>
  <c r="Q53" i="8"/>
  <c r="AD85" i="9"/>
  <c r="Q54" i="8"/>
  <c r="AD86" i="9"/>
  <c r="Q55" i="8"/>
  <c r="AD87" i="9"/>
  <c r="AD88" i="9"/>
  <c r="AD89" i="9"/>
  <c r="AD90" i="9"/>
  <c r="Q59" i="8"/>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86" i="9"/>
  <c r="AC87" i="9"/>
  <c r="AC88" i="9"/>
  <c r="AC89" i="9"/>
  <c r="AC90" i="9"/>
  <c r="AD35" i="9"/>
  <c r="AC35" i="9"/>
  <c r="Q4" i="8"/>
  <c r="O4" i="8"/>
  <c r="P4" i="8"/>
  <c r="R4" i="8"/>
  <c r="K5" i="8"/>
  <c r="L5" i="8"/>
  <c r="M5" i="8"/>
  <c r="N5" i="8"/>
  <c r="M8" i="8"/>
  <c r="M14" i="8"/>
  <c r="M15" i="8"/>
  <c r="M16" i="8"/>
  <c r="M20" i="8"/>
  <c r="M21" i="8"/>
  <c r="M31" i="8"/>
  <c r="M34" i="8"/>
  <c r="M36" i="8"/>
  <c r="M44" i="8"/>
  <c r="M45" i="8"/>
  <c r="M46" i="8"/>
  <c r="M47" i="8"/>
  <c r="M49" i="8"/>
  <c r="M52" i="8"/>
  <c r="M53" i="8"/>
  <c r="M54" i="8"/>
  <c r="M55" i="8"/>
  <c r="M59" i="8"/>
  <c r="K4" i="8"/>
  <c r="L4" i="8"/>
  <c r="M4" i="8"/>
  <c r="N4" i="8"/>
  <c r="I5" i="8"/>
  <c r="I8" i="8"/>
  <c r="I12" i="8"/>
  <c r="I14" i="8"/>
  <c r="I15" i="8"/>
  <c r="I16" i="8"/>
  <c r="I20" i="8"/>
  <c r="I21" i="8"/>
  <c r="I31" i="8"/>
  <c r="I34" i="8"/>
  <c r="I36" i="8"/>
  <c r="I44" i="8"/>
  <c r="I45" i="8"/>
  <c r="I46" i="8"/>
  <c r="I47" i="8"/>
  <c r="I49" i="8"/>
  <c r="I52" i="8"/>
  <c r="I53" i="8"/>
  <c r="I54" i="8"/>
  <c r="I55" i="8"/>
  <c r="I59" i="8"/>
  <c r="I4" i="8"/>
  <c r="E5" i="8"/>
  <c r="E7" i="8"/>
  <c r="E8" i="8"/>
  <c r="E9" i="8"/>
  <c r="E12" i="8"/>
  <c r="E14" i="8"/>
  <c r="E15" i="8"/>
  <c r="E16" i="8"/>
  <c r="E20" i="8"/>
  <c r="E21" i="8"/>
  <c r="E31" i="8"/>
  <c r="E34" i="8"/>
  <c r="E36" i="8"/>
  <c r="E40" i="8"/>
  <c r="E44" i="8"/>
  <c r="E45" i="8"/>
  <c r="E46" i="8"/>
  <c r="E47" i="8"/>
  <c r="E49" i="8"/>
  <c r="E52" i="8"/>
  <c r="E53" i="8"/>
  <c r="E54" i="8"/>
  <c r="E55" i="8"/>
  <c r="E59" i="8"/>
  <c r="E4" i="8"/>
  <c r="U36" i="9"/>
  <c r="V36" i="9"/>
  <c r="W36" i="9"/>
  <c r="U37" i="9"/>
  <c r="V37" i="9"/>
  <c r="W37" i="9"/>
  <c r="U38" i="9"/>
  <c r="V38" i="9"/>
  <c r="W38" i="9"/>
  <c r="U39" i="9"/>
  <c r="V39" i="9"/>
  <c r="W39" i="9"/>
  <c r="U40" i="9"/>
  <c r="V40" i="9"/>
  <c r="W40" i="9"/>
  <c r="U41" i="9"/>
  <c r="V41" i="9"/>
  <c r="W41" i="9"/>
  <c r="U42" i="9"/>
  <c r="V42" i="9"/>
  <c r="W42" i="9"/>
  <c r="U43" i="9"/>
  <c r="V43" i="9"/>
  <c r="W43" i="9"/>
  <c r="U44" i="9"/>
  <c r="V44" i="9"/>
  <c r="W44" i="9"/>
  <c r="U45" i="9"/>
  <c r="V45" i="9"/>
  <c r="W45" i="9"/>
  <c r="U46" i="9"/>
  <c r="V46" i="9"/>
  <c r="W46" i="9"/>
  <c r="U47" i="9"/>
  <c r="V47" i="9"/>
  <c r="W47" i="9"/>
  <c r="U48" i="9"/>
  <c r="V48" i="9"/>
  <c r="W48" i="9"/>
  <c r="U49" i="9"/>
  <c r="V49" i="9"/>
  <c r="W49" i="9"/>
  <c r="U50" i="9"/>
  <c r="V50" i="9"/>
  <c r="W50" i="9"/>
  <c r="U51" i="9"/>
  <c r="V51" i="9"/>
  <c r="W51" i="9"/>
  <c r="U52" i="9"/>
  <c r="V52" i="9"/>
  <c r="W52" i="9"/>
  <c r="U53" i="9"/>
  <c r="V53" i="9"/>
  <c r="W53" i="9"/>
  <c r="U54" i="9"/>
  <c r="V54" i="9"/>
  <c r="W54" i="9"/>
  <c r="U55" i="9"/>
  <c r="V55" i="9"/>
  <c r="W55" i="9"/>
  <c r="U56" i="9"/>
  <c r="V56" i="9"/>
  <c r="W56" i="9"/>
  <c r="U57" i="9"/>
  <c r="V57" i="9"/>
  <c r="W57" i="9"/>
  <c r="U58" i="9"/>
  <c r="V58" i="9"/>
  <c r="W58" i="9"/>
  <c r="U59" i="9"/>
  <c r="V59" i="9"/>
  <c r="W59" i="9"/>
  <c r="U60" i="9"/>
  <c r="V60" i="9"/>
  <c r="W60" i="9"/>
  <c r="U61" i="9"/>
  <c r="V61" i="9"/>
  <c r="W61" i="9"/>
  <c r="U62" i="9"/>
  <c r="V62" i="9"/>
  <c r="W62" i="9"/>
  <c r="U63" i="9"/>
  <c r="V63" i="9"/>
  <c r="W63" i="9"/>
  <c r="U64" i="9"/>
  <c r="V64" i="9"/>
  <c r="W64" i="9"/>
  <c r="U65" i="9"/>
  <c r="V65" i="9"/>
  <c r="W65" i="9"/>
  <c r="U66" i="9"/>
  <c r="V66" i="9"/>
  <c r="W66" i="9"/>
  <c r="U67" i="9"/>
  <c r="V67" i="9"/>
  <c r="W67" i="9"/>
  <c r="U68" i="9"/>
  <c r="V68" i="9"/>
  <c r="W68" i="9"/>
  <c r="U69" i="9"/>
  <c r="V69" i="9"/>
  <c r="W69" i="9"/>
  <c r="U70" i="9"/>
  <c r="V70" i="9"/>
  <c r="W70" i="9"/>
  <c r="U71" i="9"/>
  <c r="V71" i="9"/>
  <c r="W71" i="9"/>
  <c r="U72" i="9"/>
  <c r="V72" i="9"/>
  <c r="W72" i="9"/>
  <c r="U73" i="9"/>
  <c r="V73" i="9"/>
  <c r="W73" i="9"/>
  <c r="U74" i="9"/>
  <c r="V74" i="9"/>
  <c r="W74" i="9"/>
  <c r="U75" i="9"/>
  <c r="V75" i="9"/>
  <c r="W75" i="9"/>
  <c r="U76" i="9"/>
  <c r="V76" i="9"/>
  <c r="W76" i="9"/>
  <c r="U77" i="9"/>
  <c r="V77" i="9"/>
  <c r="W77" i="9"/>
  <c r="U78" i="9"/>
  <c r="V78" i="9"/>
  <c r="W78" i="9"/>
  <c r="U79" i="9"/>
  <c r="V79" i="9"/>
  <c r="W79" i="9"/>
  <c r="U80" i="9"/>
  <c r="V80" i="9"/>
  <c r="W80" i="9"/>
  <c r="U81" i="9"/>
  <c r="V81" i="9"/>
  <c r="W81" i="9"/>
  <c r="U82" i="9"/>
  <c r="V82" i="9"/>
  <c r="W82" i="9"/>
  <c r="U83" i="9"/>
  <c r="V83" i="9"/>
  <c r="W83" i="9"/>
  <c r="U84" i="9"/>
  <c r="V84" i="9"/>
  <c r="W84" i="9"/>
  <c r="U85" i="9"/>
  <c r="V85" i="9"/>
  <c r="W85" i="9"/>
  <c r="U86" i="9"/>
  <c r="V86" i="9"/>
  <c r="W86" i="9"/>
  <c r="U87" i="9"/>
  <c r="V87" i="9"/>
  <c r="W87" i="9"/>
  <c r="U88" i="9"/>
  <c r="V88" i="9"/>
  <c r="W88" i="9"/>
  <c r="U89" i="9"/>
  <c r="V89" i="9"/>
  <c r="W89" i="9"/>
  <c r="U90" i="9"/>
  <c r="V90" i="9"/>
  <c r="W90" i="9"/>
  <c r="W35" i="9"/>
  <c r="V35" i="9"/>
  <c r="U35" i="9"/>
  <c r="N36" i="9"/>
  <c r="O36" i="9"/>
  <c r="P36" i="9"/>
  <c r="N37" i="9"/>
  <c r="O37" i="9"/>
  <c r="P37" i="9"/>
  <c r="N38" i="9"/>
  <c r="O38" i="9"/>
  <c r="P38" i="9"/>
  <c r="N39" i="9"/>
  <c r="O39" i="9"/>
  <c r="P39" i="9"/>
  <c r="N40" i="9"/>
  <c r="O40" i="9"/>
  <c r="P40" i="9"/>
  <c r="N41" i="9"/>
  <c r="O41" i="9"/>
  <c r="P41" i="9"/>
  <c r="N42" i="9"/>
  <c r="O42" i="9"/>
  <c r="P42" i="9"/>
  <c r="N43" i="9"/>
  <c r="O43" i="9"/>
  <c r="P43" i="9"/>
  <c r="N44" i="9"/>
  <c r="O44" i="9"/>
  <c r="P44" i="9"/>
  <c r="N45" i="9"/>
  <c r="O45" i="9"/>
  <c r="P45" i="9"/>
  <c r="N46" i="9"/>
  <c r="O46" i="9"/>
  <c r="P46" i="9"/>
  <c r="N47" i="9"/>
  <c r="O47" i="9"/>
  <c r="P47" i="9"/>
  <c r="N48" i="9"/>
  <c r="O48" i="9"/>
  <c r="P48" i="9"/>
  <c r="N49" i="9"/>
  <c r="O49" i="9"/>
  <c r="P49" i="9"/>
  <c r="N50" i="9"/>
  <c r="O50" i="9"/>
  <c r="P50" i="9"/>
  <c r="N51" i="9"/>
  <c r="O51" i="9"/>
  <c r="P51" i="9"/>
  <c r="N52" i="9"/>
  <c r="O52" i="9"/>
  <c r="P52" i="9"/>
  <c r="N53" i="9"/>
  <c r="O53" i="9"/>
  <c r="P53" i="9"/>
  <c r="N54" i="9"/>
  <c r="O54" i="9"/>
  <c r="P54" i="9"/>
  <c r="N55" i="9"/>
  <c r="O55" i="9"/>
  <c r="P55" i="9"/>
  <c r="N56" i="9"/>
  <c r="O56" i="9"/>
  <c r="P56" i="9"/>
  <c r="N57" i="9"/>
  <c r="O57" i="9"/>
  <c r="P57" i="9"/>
  <c r="N58" i="9"/>
  <c r="O58" i="9"/>
  <c r="P58" i="9"/>
  <c r="N59" i="9"/>
  <c r="O59" i="9"/>
  <c r="P59" i="9"/>
  <c r="N60" i="9"/>
  <c r="O60" i="9"/>
  <c r="P60" i="9"/>
  <c r="N61" i="9"/>
  <c r="O61" i="9"/>
  <c r="P61" i="9"/>
  <c r="N62" i="9"/>
  <c r="O62" i="9"/>
  <c r="P62" i="9"/>
  <c r="N63" i="9"/>
  <c r="O63" i="9"/>
  <c r="P63" i="9"/>
  <c r="N64" i="9"/>
  <c r="O64" i="9"/>
  <c r="P64" i="9"/>
  <c r="N65" i="9"/>
  <c r="O65" i="9"/>
  <c r="P65" i="9"/>
  <c r="N66" i="9"/>
  <c r="O66" i="9"/>
  <c r="P66" i="9"/>
  <c r="N67" i="9"/>
  <c r="O67" i="9"/>
  <c r="P67" i="9"/>
  <c r="N68" i="9"/>
  <c r="O68" i="9"/>
  <c r="P68" i="9"/>
  <c r="N69" i="9"/>
  <c r="O69" i="9"/>
  <c r="P69" i="9"/>
  <c r="N70" i="9"/>
  <c r="O70" i="9"/>
  <c r="P70" i="9"/>
  <c r="N71" i="9"/>
  <c r="O71" i="9"/>
  <c r="P71" i="9"/>
  <c r="N72" i="9"/>
  <c r="O72" i="9"/>
  <c r="P72" i="9"/>
  <c r="N73" i="9"/>
  <c r="O73" i="9"/>
  <c r="P73" i="9"/>
  <c r="N74" i="9"/>
  <c r="O74" i="9"/>
  <c r="P74" i="9"/>
  <c r="N75" i="9"/>
  <c r="O75" i="9"/>
  <c r="P75" i="9"/>
  <c r="N76" i="9"/>
  <c r="O76" i="9"/>
  <c r="P76" i="9"/>
  <c r="N77" i="9"/>
  <c r="O77" i="9"/>
  <c r="P77" i="9"/>
  <c r="N78" i="9"/>
  <c r="O78" i="9"/>
  <c r="P78" i="9"/>
  <c r="N79" i="9"/>
  <c r="O79" i="9"/>
  <c r="P79" i="9"/>
  <c r="N80" i="9"/>
  <c r="O80" i="9"/>
  <c r="P80" i="9"/>
  <c r="N81" i="9"/>
  <c r="O81" i="9"/>
  <c r="P81" i="9"/>
  <c r="N82" i="9"/>
  <c r="O82" i="9"/>
  <c r="P82" i="9"/>
  <c r="N83" i="9"/>
  <c r="O83" i="9"/>
  <c r="P83" i="9"/>
  <c r="N84" i="9"/>
  <c r="O84" i="9"/>
  <c r="P84" i="9"/>
  <c r="N85" i="9"/>
  <c r="O85" i="9"/>
  <c r="P85" i="9"/>
  <c r="N86" i="9"/>
  <c r="O86" i="9"/>
  <c r="P86" i="9"/>
  <c r="N87" i="9"/>
  <c r="O87" i="9"/>
  <c r="P87" i="9"/>
  <c r="N88" i="9"/>
  <c r="O88" i="9"/>
  <c r="P88" i="9"/>
  <c r="N89" i="9"/>
  <c r="O89" i="9"/>
  <c r="P89" i="9"/>
  <c r="N90" i="9"/>
  <c r="O90" i="9"/>
  <c r="P90" i="9"/>
  <c r="P35" i="9"/>
  <c r="O35" i="9"/>
  <c r="N35" i="9"/>
  <c r="T35" i="9"/>
  <c r="R35" i="9"/>
  <c r="E36" i="9"/>
  <c r="F36" i="9"/>
  <c r="H36" i="9"/>
  <c r="D36" i="9"/>
  <c r="G36" i="9"/>
  <c r="I36" i="9"/>
  <c r="E37" i="9"/>
  <c r="F37" i="9"/>
  <c r="H37" i="9"/>
  <c r="D37" i="9"/>
  <c r="G37" i="9"/>
  <c r="I37" i="9"/>
  <c r="E38" i="9"/>
  <c r="F38" i="9"/>
  <c r="H38" i="9"/>
  <c r="D38" i="9"/>
  <c r="G38" i="9"/>
  <c r="I38" i="9"/>
  <c r="E39" i="9"/>
  <c r="F39" i="9"/>
  <c r="H39" i="9"/>
  <c r="D39" i="9"/>
  <c r="G39" i="9"/>
  <c r="I39" i="9"/>
  <c r="E40" i="9"/>
  <c r="F40" i="9"/>
  <c r="H40" i="9"/>
  <c r="D40" i="9"/>
  <c r="G40" i="9"/>
  <c r="I40" i="9"/>
  <c r="E41" i="9"/>
  <c r="F41" i="9"/>
  <c r="H41" i="9"/>
  <c r="D41" i="9"/>
  <c r="G41" i="9"/>
  <c r="I41" i="9"/>
  <c r="E42" i="9"/>
  <c r="F42" i="9"/>
  <c r="H42" i="9"/>
  <c r="D42" i="9"/>
  <c r="G42" i="9"/>
  <c r="I42" i="9"/>
  <c r="E43" i="9"/>
  <c r="F43" i="9"/>
  <c r="H43" i="9"/>
  <c r="D43" i="9"/>
  <c r="G43" i="9"/>
  <c r="I43" i="9"/>
  <c r="E44" i="9"/>
  <c r="F44" i="9"/>
  <c r="H44" i="9"/>
  <c r="D44" i="9"/>
  <c r="G44" i="9"/>
  <c r="I44" i="9"/>
  <c r="E45" i="9"/>
  <c r="F45" i="9"/>
  <c r="H45" i="9"/>
  <c r="D45" i="9"/>
  <c r="G45" i="9"/>
  <c r="I45" i="9"/>
  <c r="E46" i="9"/>
  <c r="F46" i="9"/>
  <c r="H46" i="9"/>
  <c r="D46" i="9"/>
  <c r="G46" i="9"/>
  <c r="I46" i="9"/>
  <c r="E47" i="9"/>
  <c r="F47" i="9"/>
  <c r="H47" i="9"/>
  <c r="D47" i="9"/>
  <c r="G47" i="9"/>
  <c r="I47" i="9"/>
  <c r="E48" i="9"/>
  <c r="F48" i="9"/>
  <c r="H48" i="9"/>
  <c r="D48" i="9"/>
  <c r="G48" i="9"/>
  <c r="I48" i="9"/>
  <c r="E49" i="9"/>
  <c r="F49" i="9"/>
  <c r="H49" i="9"/>
  <c r="D49" i="9"/>
  <c r="G49" i="9"/>
  <c r="I49" i="9"/>
  <c r="E50" i="9"/>
  <c r="F50" i="9"/>
  <c r="H50" i="9"/>
  <c r="D50" i="9"/>
  <c r="G50" i="9"/>
  <c r="I50" i="9"/>
  <c r="E51" i="9"/>
  <c r="F51" i="9"/>
  <c r="H51" i="9"/>
  <c r="D51" i="9"/>
  <c r="G51" i="9"/>
  <c r="I51" i="9"/>
  <c r="E52" i="9"/>
  <c r="F52" i="9"/>
  <c r="H52" i="9"/>
  <c r="D52" i="9"/>
  <c r="G52" i="9"/>
  <c r="I52" i="9"/>
  <c r="E53" i="9"/>
  <c r="F53" i="9"/>
  <c r="H53" i="9"/>
  <c r="D53" i="9"/>
  <c r="G53" i="9"/>
  <c r="I53" i="9"/>
  <c r="E54" i="9"/>
  <c r="F54" i="9"/>
  <c r="H54" i="9"/>
  <c r="D54" i="9"/>
  <c r="G54" i="9"/>
  <c r="I54" i="9"/>
  <c r="E55" i="9"/>
  <c r="F55" i="9"/>
  <c r="H55" i="9"/>
  <c r="D55" i="9"/>
  <c r="G55" i="9"/>
  <c r="I55" i="9"/>
  <c r="E56" i="9"/>
  <c r="F56" i="9"/>
  <c r="H56" i="9"/>
  <c r="D56" i="9"/>
  <c r="G56" i="9"/>
  <c r="I56" i="9"/>
  <c r="E57" i="9"/>
  <c r="F57" i="9"/>
  <c r="H57" i="9"/>
  <c r="D57" i="9"/>
  <c r="G57" i="9"/>
  <c r="I57" i="9"/>
  <c r="E58" i="9"/>
  <c r="F58" i="9"/>
  <c r="H58" i="9"/>
  <c r="D58" i="9"/>
  <c r="G58" i="9"/>
  <c r="I58" i="9"/>
  <c r="E59" i="9"/>
  <c r="F59" i="9"/>
  <c r="H59" i="9"/>
  <c r="D59" i="9"/>
  <c r="G59" i="9"/>
  <c r="I59" i="9"/>
  <c r="E60" i="9"/>
  <c r="F60" i="9"/>
  <c r="H60" i="9"/>
  <c r="D60" i="9"/>
  <c r="G60" i="9"/>
  <c r="I60" i="9"/>
  <c r="E61" i="9"/>
  <c r="F61" i="9"/>
  <c r="H61" i="9"/>
  <c r="D61" i="9"/>
  <c r="G61" i="9"/>
  <c r="I61" i="9"/>
  <c r="E62" i="9"/>
  <c r="F62" i="9"/>
  <c r="H62" i="9"/>
  <c r="D62" i="9"/>
  <c r="G62" i="9"/>
  <c r="I62" i="9"/>
  <c r="E63" i="9"/>
  <c r="F63" i="9"/>
  <c r="H63" i="9"/>
  <c r="D63" i="9"/>
  <c r="G63" i="9"/>
  <c r="I63" i="9"/>
  <c r="E64" i="9"/>
  <c r="F64" i="9"/>
  <c r="H64" i="9"/>
  <c r="D64" i="9"/>
  <c r="G64" i="9"/>
  <c r="I64" i="9"/>
  <c r="E65" i="9"/>
  <c r="F65" i="9"/>
  <c r="H65" i="9"/>
  <c r="D65" i="9"/>
  <c r="G65" i="9"/>
  <c r="I65" i="9"/>
  <c r="E66" i="9"/>
  <c r="F66" i="9"/>
  <c r="H66" i="9"/>
  <c r="D66" i="9"/>
  <c r="G66" i="9"/>
  <c r="I66" i="9"/>
  <c r="E67" i="9"/>
  <c r="F67" i="9"/>
  <c r="H67" i="9"/>
  <c r="D67" i="9"/>
  <c r="G67" i="9"/>
  <c r="I67" i="9"/>
  <c r="E68" i="9"/>
  <c r="F68" i="9"/>
  <c r="H68" i="9"/>
  <c r="D68" i="9"/>
  <c r="G68" i="9"/>
  <c r="I68" i="9"/>
  <c r="E69" i="9"/>
  <c r="F69" i="9"/>
  <c r="H69" i="9"/>
  <c r="D69" i="9"/>
  <c r="G69" i="9"/>
  <c r="I69" i="9"/>
  <c r="E70" i="9"/>
  <c r="F70" i="9"/>
  <c r="H70" i="9"/>
  <c r="D70" i="9"/>
  <c r="G70" i="9"/>
  <c r="I70" i="9"/>
  <c r="E71" i="9"/>
  <c r="F71" i="9"/>
  <c r="H71" i="9"/>
  <c r="D71" i="9"/>
  <c r="G71" i="9"/>
  <c r="I71" i="9"/>
  <c r="E72" i="9"/>
  <c r="F72" i="9"/>
  <c r="H72" i="9"/>
  <c r="D72" i="9"/>
  <c r="G72" i="9"/>
  <c r="I72" i="9"/>
  <c r="E73" i="9"/>
  <c r="F73" i="9"/>
  <c r="H73" i="9"/>
  <c r="D73" i="9"/>
  <c r="G73" i="9"/>
  <c r="I73" i="9"/>
  <c r="E74" i="9"/>
  <c r="F74" i="9"/>
  <c r="H74" i="9"/>
  <c r="D74" i="9"/>
  <c r="G74" i="9"/>
  <c r="I74" i="9"/>
  <c r="E75" i="9"/>
  <c r="F75" i="9"/>
  <c r="H75" i="9"/>
  <c r="D75" i="9"/>
  <c r="G75" i="9"/>
  <c r="I75" i="9"/>
  <c r="E76" i="9"/>
  <c r="F76" i="9"/>
  <c r="H76" i="9"/>
  <c r="D76" i="9"/>
  <c r="G76" i="9"/>
  <c r="I76" i="9"/>
  <c r="E77" i="9"/>
  <c r="F77" i="9"/>
  <c r="H77" i="9"/>
  <c r="D77" i="9"/>
  <c r="G77" i="9"/>
  <c r="I77" i="9"/>
  <c r="E78" i="9"/>
  <c r="F78" i="9"/>
  <c r="H78" i="9"/>
  <c r="D78" i="9"/>
  <c r="G78" i="9"/>
  <c r="I78" i="9"/>
  <c r="E79" i="9"/>
  <c r="F79" i="9"/>
  <c r="H79" i="9"/>
  <c r="D79" i="9"/>
  <c r="G79" i="9"/>
  <c r="I79" i="9"/>
  <c r="E80" i="9"/>
  <c r="F80" i="9"/>
  <c r="H80" i="9"/>
  <c r="D80" i="9"/>
  <c r="G80" i="9"/>
  <c r="I80" i="9"/>
  <c r="E81" i="9"/>
  <c r="F81" i="9"/>
  <c r="H81" i="9"/>
  <c r="D81" i="9"/>
  <c r="G81" i="9"/>
  <c r="I81" i="9"/>
  <c r="E82" i="9"/>
  <c r="F82" i="9"/>
  <c r="H82" i="9"/>
  <c r="D82" i="9"/>
  <c r="G82" i="9"/>
  <c r="I82" i="9"/>
  <c r="E83" i="9"/>
  <c r="F83" i="9"/>
  <c r="H83" i="9"/>
  <c r="D83" i="9"/>
  <c r="G83" i="9"/>
  <c r="I83" i="9"/>
  <c r="E84" i="9"/>
  <c r="F84" i="9"/>
  <c r="H84" i="9"/>
  <c r="D84" i="9"/>
  <c r="G84" i="9"/>
  <c r="I84" i="9"/>
  <c r="E85" i="9"/>
  <c r="F85" i="9"/>
  <c r="H85" i="9"/>
  <c r="D85" i="9"/>
  <c r="G85" i="9"/>
  <c r="I85" i="9"/>
  <c r="E86" i="9"/>
  <c r="F86" i="9"/>
  <c r="H86" i="9"/>
  <c r="D86" i="9"/>
  <c r="G86" i="9"/>
  <c r="I86" i="9"/>
  <c r="E87" i="9"/>
  <c r="F87" i="9"/>
  <c r="H87" i="9"/>
  <c r="D87" i="9"/>
  <c r="G87" i="9"/>
  <c r="I87" i="9"/>
  <c r="E88" i="9"/>
  <c r="F88" i="9"/>
  <c r="H88" i="9"/>
  <c r="D88" i="9"/>
  <c r="G88" i="9"/>
  <c r="I88" i="9"/>
  <c r="E89" i="9"/>
  <c r="F89" i="9"/>
  <c r="H89" i="9"/>
  <c r="D89" i="9"/>
  <c r="G89" i="9"/>
  <c r="I89" i="9"/>
  <c r="E90" i="9"/>
  <c r="F90" i="9"/>
  <c r="H90" i="9"/>
  <c r="D90" i="9"/>
  <c r="G90" i="9"/>
  <c r="I90" i="9"/>
  <c r="E35" i="9"/>
  <c r="F35" i="9"/>
  <c r="H35" i="9"/>
  <c r="D35" i="9"/>
  <c r="G35" i="9"/>
  <c r="I35" i="9"/>
  <c r="G91" i="9"/>
  <c r="H91" i="9"/>
  <c r="I91" i="9"/>
  <c r="D92" i="9"/>
  <c r="F92" i="9"/>
  <c r="G92" i="9"/>
  <c r="E92" i="9"/>
  <c r="H92" i="9"/>
  <c r="I92" i="9"/>
  <c r="D93" i="9"/>
  <c r="F93" i="9"/>
  <c r="G93" i="9"/>
  <c r="E93" i="9"/>
  <c r="H93" i="9"/>
  <c r="I93" i="9"/>
  <c r="D94" i="9"/>
  <c r="F94" i="9"/>
  <c r="G94" i="9"/>
  <c r="E94" i="9"/>
  <c r="H94" i="9"/>
  <c r="I94" i="9"/>
  <c r="D95" i="9"/>
  <c r="F95" i="9"/>
  <c r="G95" i="9"/>
  <c r="E95" i="9"/>
  <c r="H95" i="9"/>
  <c r="I95" i="9"/>
  <c r="D96" i="9"/>
  <c r="F96" i="9"/>
  <c r="G96" i="9"/>
  <c r="E96" i="9"/>
  <c r="H96" i="9"/>
  <c r="I96" i="9"/>
  <c r="D97" i="9"/>
  <c r="F97" i="9"/>
  <c r="G97" i="9"/>
  <c r="E97" i="9"/>
  <c r="H97" i="9"/>
  <c r="I97" i="9"/>
  <c r="K36" i="9"/>
  <c r="G5" i="8"/>
  <c r="M36" i="9"/>
  <c r="H5" i="8"/>
  <c r="L20" i="9"/>
  <c r="M20" i="9"/>
  <c r="K20" i="9"/>
  <c r="J5" i="8"/>
  <c r="K37" i="9"/>
  <c r="M37" i="9"/>
  <c r="L21" i="9"/>
  <c r="M21" i="9"/>
  <c r="K21" i="9"/>
  <c r="K38" i="9"/>
  <c r="M38" i="9"/>
  <c r="L22" i="9"/>
  <c r="M22" i="9"/>
  <c r="K22" i="9"/>
  <c r="K39" i="9"/>
  <c r="M39" i="9"/>
  <c r="L23" i="9"/>
  <c r="M23" i="9"/>
  <c r="K23" i="9"/>
  <c r="K40" i="9"/>
  <c r="M40" i="9"/>
  <c r="L24" i="9"/>
  <c r="M24" i="9"/>
  <c r="K24" i="9"/>
  <c r="K41" i="9"/>
  <c r="M41" i="9"/>
  <c r="K42" i="9"/>
  <c r="M42" i="9"/>
  <c r="L26" i="9"/>
  <c r="M26" i="9"/>
  <c r="K26" i="9"/>
  <c r="K43" i="9"/>
  <c r="M43" i="9"/>
  <c r="L27" i="9"/>
  <c r="M27" i="9"/>
  <c r="K27" i="9"/>
  <c r="K44" i="9"/>
  <c r="M44" i="9"/>
  <c r="L28" i="9"/>
  <c r="M28" i="9"/>
  <c r="K28" i="9"/>
  <c r="K45" i="9"/>
  <c r="M45" i="9"/>
  <c r="L29" i="9"/>
  <c r="M29" i="9"/>
  <c r="K29" i="9"/>
  <c r="K46" i="9"/>
  <c r="M46" i="9"/>
  <c r="L30" i="9"/>
  <c r="M30" i="9"/>
  <c r="K30" i="9"/>
  <c r="K47" i="9"/>
  <c r="M47" i="9"/>
  <c r="L31" i="9"/>
  <c r="M31" i="9"/>
  <c r="K31" i="9"/>
  <c r="K48" i="9"/>
  <c r="M48" i="9"/>
  <c r="L32" i="9"/>
  <c r="M32" i="9"/>
  <c r="K32" i="9"/>
  <c r="K49" i="9"/>
  <c r="M49" i="9"/>
  <c r="L33" i="9"/>
  <c r="M33" i="9"/>
  <c r="K33" i="9"/>
  <c r="K50" i="9"/>
  <c r="M50" i="9"/>
  <c r="K51" i="9"/>
  <c r="M51" i="9"/>
  <c r="L35" i="9"/>
  <c r="M35" i="9"/>
  <c r="K35" i="9"/>
  <c r="K52" i="9"/>
  <c r="M52" i="9"/>
  <c r="L36" i="9"/>
  <c r="K53" i="9"/>
  <c r="M53" i="9"/>
  <c r="L37" i="9"/>
  <c r="K54" i="9"/>
  <c r="M54" i="9"/>
  <c r="L38" i="9"/>
  <c r="K55" i="9"/>
  <c r="M55" i="9"/>
  <c r="L39" i="9"/>
  <c r="K56" i="9"/>
  <c r="M56" i="9"/>
  <c r="L40" i="9"/>
  <c r="K57" i="9"/>
  <c r="M57" i="9"/>
  <c r="L41" i="9"/>
  <c r="K58" i="9"/>
  <c r="M58" i="9"/>
  <c r="L42" i="9"/>
  <c r="K59" i="9"/>
  <c r="M59" i="9"/>
  <c r="L43" i="9"/>
  <c r="K60" i="9"/>
  <c r="M60" i="9"/>
  <c r="L44" i="9"/>
  <c r="K61" i="9"/>
  <c r="M61" i="9"/>
  <c r="L45" i="9"/>
  <c r="K62" i="9"/>
  <c r="M62" i="9"/>
  <c r="L46" i="9"/>
  <c r="K63" i="9"/>
  <c r="M63" i="9"/>
  <c r="L47" i="9"/>
  <c r="K64" i="9"/>
  <c r="M64" i="9"/>
  <c r="L48" i="9"/>
  <c r="K65" i="9"/>
  <c r="M65" i="9"/>
  <c r="L49" i="9"/>
  <c r="K66" i="9"/>
  <c r="M66" i="9"/>
  <c r="L50" i="9"/>
  <c r="K67" i="9"/>
  <c r="M67" i="9"/>
  <c r="L51" i="9"/>
  <c r="K68" i="9"/>
  <c r="M68" i="9"/>
  <c r="L52" i="9"/>
  <c r="K69" i="9"/>
  <c r="M69" i="9"/>
  <c r="L53" i="9"/>
  <c r="K70" i="9"/>
  <c r="M70" i="9"/>
  <c r="L54" i="9"/>
  <c r="K71" i="9"/>
  <c r="M71" i="9"/>
  <c r="L55" i="9"/>
  <c r="K72" i="9"/>
  <c r="M72" i="9"/>
  <c r="L56" i="9"/>
  <c r="K73" i="9"/>
  <c r="M73" i="9"/>
  <c r="L57" i="9"/>
  <c r="K74" i="9"/>
  <c r="M74" i="9"/>
  <c r="L58" i="9"/>
  <c r="K75" i="9"/>
  <c r="M75" i="9"/>
  <c r="L59" i="9"/>
  <c r="K76" i="9"/>
  <c r="M76" i="9"/>
  <c r="L60" i="9"/>
  <c r="K77" i="9"/>
  <c r="M77" i="9"/>
  <c r="L61" i="9"/>
  <c r="K78" i="9"/>
  <c r="M78" i="9"/>
  <c r="L62" i="9"/>
  <c r="K79" i="9"/>
  <c r="M79" i="9"/>
  <c r="L63" i="9"/>
  <c r="K80" i="9"/>
  <c r="M80" i="9"/>
  <c r="L64" i="9"/>
  <c r="K81" i="9"/>
  <c r="M81" i="9"/>
  <c r="L65" i="9"/>
  <c r="K82" i="9"/>
  <c r="M82" i="9"/>
  <c r="L66" i="9"/>
  <c r="K83" i="9"/>
  <c r="M83" i="9"/>
  <c r="L67" i="9"/>
  <c r="K84" i="9"/>
  <c r="M84" i="9"/>
  <c r="L68" i="9"/>
  <c r="K85" i="9"/>
  <c r="M85" i="9"/>
  <c r="L69" i="9"/>
  <c r="K86" i="9"/>
  <c r="M86" i="9"/>
  <c r="L70" i="9"/>
  <c r="K87" i="9"/>
  <c r="M87" i="9"/>
  <c r="L71" i="9"/>
  <c r="K88" i="9"/>
  <c r="M88" i="9"/>
  <c r="L72" i="9"/>
  <c r="K89" i="9"/>
  <c r="M89" i="9"/>
  <c r="L73" i="9"/>
  <c r="K90" i="9"/>
  <c r="M90" i="9"/>
  <c r="L74" i="9"/>
  <c r="L19" i="9"/>
  <c r="M19" i="9"/>
  <c r="K19" i="9"/>
  <c r="G4" i="8"/>
  <c r="H4" i="8"/>
  <c r="J4" i="8"/>
  <c r="C5" i="8"/>
  <c r="D5" i="8"/>
  <c r="F5" i="8"/>
  <c r="C4" i="8"/>
  <c r="D4" i="8"/>
  <c r="F4" i="8"/>
  <c r="B20" i="7"/>
  <c r="D20" i="9"/>
  <c r="E20" i="9"/>
  <c r="F20" i="9"/>
  <c r="R20" i="9"/>
  <c r="S20" i="9"/>
  <c r="T20" i="9"/>
  <c r="Y20" i="9"/>
  <c r="Z20" i="9"/>
  <c r="AA20" i="9"/>
  <c r="C20" i="9"/>
  <c r="D21" i="9"/>
  <c r="E21" i="9"/>
  <c r="F21" i="9"/>
  <c r="R21" i="9"/>
  <c r="S21" i="9"/>
  <c r="T21" i="9"/>
  <c r="Y21" i="9"/>
  <c r="Z21" i="9"/>
  <c r="AA21" i="9"/>
  <c r="C21" i="9"/>
  <c r="D22" i="9"/>
  <c r="E22" i="9"/>
  <c r="F22" i="9"/>
  <c r="R22" i="9"/>
  <c r="S22" i="9"/>
  <c r="T22" i="9"/>
  <c r="Y22" i="9"/>
  <c r="Z22" i="9"/>
  <c r="AA22" i="9"/>
  <c r="C22" i="9"/>
  <c r="D23" i="9"/>
  <c r="E23" i="9"/>
  <c r="F23" i="9"/>
  <c r="R23" i="9"/>
  <c r="S23" i="9"/>
  <c r="T23" i="9"/>
  <c r="Y23" i="9"/>
  <c r="Z23" i="9"/>
  <c r="AA23" i="9"/>
  <c r="C23" i="9"/>
  <c r="D24" i="9"/>
  <c r="E24" i="9"/>
  <c r="F24" i="9"/>
  <c r="R24" i="9"/>
  <c r="S24" i="9"/>
  <c r="T24" i="9"/>
  <c r="Y24" i="9"/>
  <c r="Z24" i="9"/>
  <c r="AA24" i="9"/>
  <c r="C24" i="9"/>
  <c r="D26" i="9"/>
  <c r="E26" i="9"/>
  <c r="F26" i="9"/>
  <c r="R26" i="9"/>
  <c r="S26" i="9"/>
  <c r="T26" i="9"/>
  <c r="Y26" i="9"/>
  <c r="Z26" i="9"/>
  <c r="AA26" i="9"/>
  <c r="C26" i="9"/>
  <c r="D27" i="9"/>
  <c r="E27" i="9"/>
  <c r="F27" i="9"/>
  <c r="R27" i="9"/>
  <c r="S27" i="9"/>
  <c r="T27" i="9"/>
  <c r="Y27" i="9"/>
  <c r="Z27" i="9"/>
  <c r="AA27" i="9"/>
  <c r="C27" i="9"/>
  <c r="D28" i="9"/>
  <c r="E28" i="9"/>
  <c r="F28" i="9"/>
  <c r="R28" i="9"/>
  <c r="S28" i="9"/>
  <c r="T28" i="9"/>
  <c r="Y28" i="9"/>
  <c r="Z28" i="9"/>
  <c r="AA28" i="9"/>
  <c r="C28" i="9"/>
  <c r="D29" i="9"/>
  <c r="E29" i="9"/>
  <c r="F29" i="9"/>
  <c r="R29" i="9"/>
  <c r="S29" i="9"/>
  <c r="T29" i="9"/>
  <c r="Y29" i="9"/>
  <c r="Z29" i="9"/>
  <c r="AA29" i="9"/>
  <c r="C29" i="9"/>
  <c r="D30" i="9"/>
  <c r="E30" i="9"/>
  <c r="F30" i="9"/>
  <c r="R30" i="9"/>
  <c r="S30" i="9"/>
  <c r="T30" i="9"/>
  <c r="Y30" i="9"/>
  <c r="Z30" i="9"/>
  <c r="AA30" i="9"/>
  <c r="C30" i="9"/>
  <c r="D31" i="9"/>
  <c r="E31" i="9"/>
  <c r="F31" i="9"/>
  <c r="R31" i="9"/>
  <c r="S31" i="9"/>
  <c r="T31" i="9"/>
  <c r="Y31" i="9"/>
  <c r="Z31" i="9"/>
  <c r="AA31" i="9"/>
  <c r="C31" i="9"/>
  <c r="D32" i="9"/>
  <c r="E32" i="9"/>
  <c r="F32" i="9"/>
  <c r="R32" i="9"/>
  <c r="S32" i="9"/>
  <c r="T32" i="9"/>
  <c r="Y32" i="9"/>
  <c r="Z32" i="9"/>
  <c r="AA32" i="9"/>
  <c r="C32" i="9"/>
  <c r="D33" i="9"/>
  <c r="E33" i="9"/>
  <c r="F33" i="9"/>
  <c r="R33" i="9"/>
  <c r="S33" i="9"/>
  <c r="T33" i="9"/>
  <c r="Y33" i="9"/>
  <c r="Z33" i="9"/>
  <c r="AA33" i="9"/>
  <c r="C33" i="9"/>
  <c r="D19" i="9"/>
  <c r="E19" i="9"/>
  <c r="F19" i="9"/>
  <c r="R19" i="9"/>
  <c r="S19" i="9"/>
  <c r="T19" i="9"/>
  <c r="Y19" i="9"/>
  <c r="Z19" i="9"/>
  <c r="AA19" i="9"/>
  <c r="C19" i="9"/>
  <c r="M97" i="9"/>
  <c r="T97" i="9"/>
  <c r="AA97" i="9"/>
  <c r="AH97" i="9"/>
  <c r="L97" i="9"/>
  <c r="S97" i="9"/>
  <c r="Z97" i="9"/>
  <c r="AG97" i="9"/>
  <c r="K97" i="9"/>
  <c r="R97" i="9"/>
  <c r="Y97" i="9"/>
  <c r="AF97" i="9"/>
  <c r="M96" i="9"/>
  <c r="T96" i="9"/>
  <c r="AA96" i="9"/>
  <c r="AH96" i="9"/>
  <c r="L96" i="9"/>
  <c r="S96" i="9"/>
  <c r="Z96" i="9"/>
  <c r="AG96" i="9"/>
  <c r="K96" i="9"/>
  <c r="R96" i="9"/>
  <c r="Y96" i="9"/>
  <c r="AF96" i="9"/>
  <c r="M95" i="9"/>
  <c r="T95" i="9"/>
  <c r="AA95" i="9"/>
  <c r="AH95" i="9"/>
  <c r="L95" i="9"/>
  <c r="S95" i="9"/>
  <c r="Z95" i="9"/>
  <c r="AG95" i="9"/>
  <c r="K95" i="9"/>
  <c r="R95" i="9"/>
  <c r="Y95" i="9"/>
  <c r="AF95" i="9"/>
  <c r="M94" i="9"/>
  <c r="T94" i="9"/>
  <c r="AA94" i="9"/>
  <c r="AH94" i="9"/>
  <c r="L94" i="9"/>
  <c r="S94" i="9"/>
  <c r="Z94" i="9"/>
  <c r="AG94" i="9"/>
  <c r="K94" i="9"/>
  <c r="R94" i="9"/>
  <c r="Y94" i="9"/>
  <c r="AF94" i="9"/>
  <c r="M93" i="9"/>
  <c r="T93" i="9"/>
  <c r="AA93" i="9"/>
  <c r="AH93" i="9"/>
  <c r="L93" i="9"/>
  <c r="S93" i="9"/>
  <c r="Z93" i="9"/>
  <c r="AG93" i="9"/>
  <c r="K93" i="9"/>
  <c r="R93" i="9"/>
  <c r="Y93" i="9"/>
  <c r="AF93" i="9"/>
  <c r="M92" i="9"/>
  <c r="T92" i="9"/>
  <c r="AA92" i="9"/>
  <c r="AH92" i="9"/>
  <c r="L92" i="9"/>
  <c r="S92" i="9"/>
  <c r="Z92" i="9"/>
  <c r="AG92" i="9"/>
  <c r="K92" i="9"/>
  <c r="R92" i="9"/>
  <c r="Y92" i="9"/>
  <c r="AF92" i="9"/>
  <c r="T90" i="9"/>
  <c r="AA90" i="9"/>
  <c r="AH90" i="9"/>
  <c r="L90" i="9"/>
  <c r="S90" i="9"/>
  <c r="Z90" i="9"/>
  <c r="AG90" i="9"/>
  <c r="R90" i="9"/>
  <c r="Y90" i="9"/>
  <c r="AF90" i="9"/>
  <c r="T89" i="9"/>
  <c r="AA89" i="9"/>
  <c r="AH89" i="9"/>
  <c r="L89" i="9"/>
  <c r="S89" i="9"/>
  <c r="Z89" i="9"/>
  <c r="AG89" i="9"/>
  <c r="R89" i="9"/>
  <c r="Y89" i="9"/>
  <c r="AF89" i="9"/>
  <c r="T88" i="9"/>
  <c r="AA88" i="9"/>
  <c r="AH88" i="9"/>
  <c r="L88" i="9"/>
  <c r="S88" i="9"/>
  <c r="Z88" i="9"/>
  <c r="AG88" i="9"/>
  <c r="R88" i="9"/>
  <c r="Y88" i="9"/>
  <c r="AF88" i="9"/>
  <c r="T87" i="9"/>
  <c r="AA87" i="9"/>
  <c r="AH87" i="9"/>
  <c r="L87" i="9"/>
  <c r="S87" i="9"/>
  <c r="Z87" i="9"/>
  <c r="AG87" i="9"/>
  <c r="R87" i="9"/>
  <c r="Y87" i="9"/>
  <c r="AF87" i="9"/>
  <c r="T86" i="9"/>
  <c r="AA86" i="9"/>
  <c r="AH86" i="9"/>
  <c r="L86" i="9"/>
  <c r="S86" i="9"/>
  <c r="Z86" i="9"/>
  <c r="AG86" i="9"/>
  <c r="R86" i="9"/>
  <c r="Y86" i="9"/>
  <c r="AF86" i="9"/>
  <c r="T85" i="9"/>
  <c r="AA85" i="9"/>
  <c r="AH85" i="9"/>
  <c r="L85" i="9"/>
  <c r="S85" i="9"/>
  <c r="Z85" i="9"/>
  <c r="AG85" i="9"/>
  <c r="R85" i="9"/>
  <c r="Y85" i="9"/>
  <c r="AF85" i="9"/>
  <c r="T84" i="9"/>
  <c r="AA84" i="9"/>
  <c r="AH84" i="9"/>
  <c r="L84" i="9"/>
  <c r="S84" i="9"/>
  <c r="Z84" i="9"/>
  <c r="AG84" i="9"/>
  <c r="R84" i="9"/>
  <c r="Y84" i="9"/>
  <c r="AF84" i="9"/>
  <c r="T83" i="9"/>
  <c r="AA83" i="9"/>
  <c r="AH83" i="9"/>
  <c r="L83" i="9"/>
  <c r="S83" i="9"/>
  <c r="Z83" i="9"/>
  <c r="AG83" i="9"/>
  <c r="R83" i="9"/>
  <c r="Y83" i="9"/>
  <c r="AF83" i="9"/>
  <c r="T82" i="9"/>
  <c r="AA82" i="9"/>
  <c r="AH82" i="9"/>
  <c r="L82" i="9"/>
  <c r="S82" i="9"/>
  <c r="Z82" i="9"/>
  <c r="AG82" i="9"/>
  <c r="R82" i="9"/>
  <c r="Y82" i="9"/>
  <c r="AF82" i="9"/>
  <c r="T81" i="9"/>
  <c r="AA81" i="9"/>
  <c r="AH81" i="9"/>
  <c r="L81" i="9"/>
  <c r="S81" i="9"/>
  <c r="Z81" i="9"/>
  <c r="AG81" i="9"/>
  <c r="R81" i="9"/>
  <c r="Y81" i="9"/>
  <c r="AF81" i="9"/>
  <c r="T80" i="9"/>
  <c r="AA80" i="9"/>
  <c r="AH80" i="9"/>
  <c r="L80" i="9"/>
  <c r="S80" i="9"/>
  <c r="Z80" i="9"/>
  <c r="AG80" i="9"/>
  <c r="R80" i="9"/>
  <c r="Y80" i="9"/>
  <c r="AF80" i="9"/>
  <c r="T79" i="9"/>
  <c r="AA79" i="9"/>
  <c r="AH79" i="9"/>
  <c r="L79" i="9"/>
  <c r="S79" i="9"/>
  <c r="Z79" i="9"/>
  <c r="AG79" i="9"/>
  <c r="R79" i="9"/>
  <c r="Y79" i="9"/>
  <c r="AF79" i="9"/>
  <c r="T78" i="9"/>
  <c r="AA78" i="9"/>
  <c r="AH78" i="9"/>
  <c r="L78" i="9"/>
  <c r="S78" i="9"/>
  <c r="Z78" i="9"/>
  <c r="AG78" i="9"/>
  <c r="R78" i="9"/>
  <c r="Y78" i="9"/>
  <c r="AF78" i="9"/>
  <c r="T77" i="9"/>
  <c r="AA77" i="9"/>
  <c r="AH77" i="9"/>
  <c r="L77" i="9"/>
  <c r="S77" i="9"/>
  <c r="Z77" i="9"/>
  <c r="AG77" i="9"/>
  <c r="R77" i="9"/>
  <c r="Y77" i="9"/>
  <c r="AF77" i="9"/>
  <c r="T76" i="9"/>
  <c r="AA76" i="9"/>
  <c r="AH76" i="9"/>
  <c r="L76" i="9"/>
  <c r="S76" i="9"/>
  <c r="Z76" i="9"/>
  <c r="AG76" i="9"/>
  <c r="R76" i="9"/>
  <c r="Y76" i="9"/>
  <c r="AF76" i="9"/>
  <c r="T75" i="9"/>
  <c r="AA75" i="9"/>
  <c r="AH75" i="9"/>
  <c r="L75" i="9"/>
  <c r="S75" i="9"/>
  <c r="Z75" i="9"/>
  <c r="AG75" i="9"/>
  <c r="R75" i="9"/>
  <c r="Y75" i="9"/>
  <c r="AF75" i="9"/>
  <c r="T74" i="9"/>
  <c r="AA74" i="9"/>
  <c r="AH74" i="9"/>
  <c r="S74" i="9"/>
  <c r="Z74" i="9"/>
  <c r="AG74" i="9"/>
  <c r="R74" i="9"/>
  <c r="Y74" i="9"/>
  <c r="AF74" i="9"/>
  <c r="T73" i="9"/>
  <c r="AA73" i="9"/>
  <c r="AH73" i="9"/>
  <c r="S73" i="9"/>
  <c r="Z73" i="9"/>
  <c r="AG73" i="9"/>
  <c r="R73" i="9"/>
  <c r="Y73" i="9"/>
  <c r="AF73" i="9"/>
  <c r="T72" i="9"/>
  <c r="AA72" i="9"/>
  <c r="AH72" i="9"/>
  <c r="S72" i="9"/>
  <c r="Z72" i="9"/>
  <c r="AG72" i="9"/>
  <c r="R72" i="9"/>
  <c r="Y72" i="9"/>
  <c r="AF72" i="9"/>
  <c r="T71" i="9"/>
  <c r="AA71" i="9"/>
  <c r="AH71" i="9"/>
  <c r="S71" i="9"/>
  <c r="Z71" i="9"/>
  <c r="AG71" i="9"/>
  <c r="R71" i="9"/>
  <c r="Y71" i="9"/>
  <c r="AF71" i="9"/>
  <c r="T70" i="9"/>
  <c r="AA70" i="9"/>
  <c r="AH70" i="9"/>
  <c r="S70" i="9"/>
  <c r="Z70" i="9"/>
  <c r="AG70" i="9"/>
  <c r="R70" i="9"/>
  <c r="Y70" i="9"/>
  <c r="AF70" i="9"/>
  <c r="T69" i="9"/>
  <c r="AA69" i="9"/>
  <c r="AH69" i="9"/>
  <c r="S69" i="9"/>
  <c r="Z69" i="9"/>
  <c r="AG69" i="9"/>
  <c r="R69" i="9"/>
  <c r="Y69" i="9"/>
  <c r="AF69" i="9"/>
  <c r="T68" i="9"/>
  <c r="AA68" i="9"/>
  <c r="AH68" i="9"/>
  <c r="S68" i="9"/>
  <c r="Z68" i="9"/>
  <c r="AG68" i="9"/>
  <c r="R68" i="9"/>
  <c r="Y68" i="9"/>
  <c r="AF68" i="9"/>
  <c r="T67" i="9"/>
  <c r="AA67" i="9"/>
  <c r="AH67" i="9"/>
  <c r="S67" i="9"/>
  <c r="Z67" i="9"/>
  <c r="AG67" i="9"/>
  <c r="R67" i="9"/>
  <c r="Y67" i="9"/>
  <c r="AF67" i="9"/>
  <c r="T66" i="9"/>
  <c r="AA66" i="9"/>
  <c r="AH66" i="9"/>
  <c r="S66" i="9"/>
  <c r="Z66" i="9"/>
  <c r="AG66" i="9"/>
  <c r="R66" i="9"/>
  <c r="Y66" i="9"/>
  <c r="AF66" i="9"/>
  <c r="T65" i="9"/>
  <c r="AA65" i="9"/>
  <c r="AH65" i="9"/>
  <c r="S65" i="9"/>
  <c r="Z65" i="9"/>
  <c r="AG65" i="9"/>
  <c r="R65" i="9"/>
  <c r="Y65" i="9"/>
  <c r="AF65" i="9"/>
  <c r="T64" i="9"/>
  <c r="AA64" i="9"/>
  <c r="AH64" i="9"/>
  <c r="S64" i="9"/>
  <c r="Z64" i="9"/>
  <c r="AG64" i="9"/>
  <c r="R64" i="9"/>
  <c r="Y64" i="9"/>
  <c r="AF64" i="9"/>
  <c r="T63" i="9"/>
  <c r="AA63" i="9"/>
  <c r="AH63" i="9"/>
  <c r="S63" i="9"/>
  <c r="Z63" i="9"/>
  <c r="AG63" i="9"/>
  <c r="R63" i="9"/>
  <c r="Y63" i="9"/>
  <c r="AF63" i="9"/>
  <c r="T62" i="9"/>
  <c r="AA62" i="9"/>
  <c r="AH62" i="9"/>
  <c r="S62" i="9"/>
  <c r="Z62" i="9"/>
  <c r="AG62" i="9"/>
  <c r="R62" i="9"/>
  <c r="Y62" i="9"/>
  <c r="AF62" i="9"/>
  <c r="T61" i="9"/>
  <c r="AA61" i="9"/>
  <c r="AH61" i="9"/>
  <c r="S61" i="9"/>
  <c r="Z61" i="9"/>
  <c r="AG61" i="9"/>
  <c r="R61" i="9"/>
  <c r="Y61" i="9"/>
  <c r="AF61" i="9"/>
  <c r="T60" i="9"/>
  <c r="AA60" i="9"/>
  <c r="AH60" i="9"/>
  <c r="S60" i="9"/>
  <c r="Z60" i="9"/>
  <c r="AG60" i="9"/>
  <c r="R60" i="9"/>
  <c r="Y60" i="9"/>
  <c r="AF60" i="9"/>
  <c r="T59" i="9"/>
  <c r="AA59" i="9"/>
  <c r="AH59" i="9"/>
  <c r="S59" i="9"/>
  <c r="Z59" i="9"/>
  <c r="AG59" i="9"/>
  <c r="R59" i="9"/>
  <c r="Y59" i="9"/>
  <c r="AF59" i="9"/>
  <c r="T58" i="9"/>
  <c r="AA58" i="9"/>
  <c r="AH58" i="9"/>
  <c r="S58" i="9"/>
  <c r="Z58" i="9"/>
  <c r="AG58" i="9"/>
  <c r="R58" i="9"/>
  <c r="Y58" i="9"/>
  <c r="AF58" i="9"/>
  <c r="T57" i="9"/>
  <c r="AA57" i="9"/>
  <c r="AH57" i="9"/>
  <c r="S57" i="9"/>
  <c r="Z57" i="9"/>
  <c r="AG57" i="9"/>
  <c r="R57" i="9"/>
  <c r="Y57" i="9"/>
  <c r="AF57" i="9"/>
  <c r="T56" i="9"/>
  <c r="AA56" i="9"/>
  <c r="AH56" i="9"/>
  <c r="S56" i="9"/>
  <c r="Z56" i="9"/>
  <c r="AG56" i="9"/>
  <c r="R56" i="9"/>
  <c r="Y56" i="9"/>
  <c r="AF56" i="9"/>
  <c r="T55" i="9"/>
  <c r="AA55" i="9"/>
  <c r="AH55" i="9"/>
  <c r="S55" i="9"/>
  <c r="Z55" i="9"/>
  <c r="AG55" i="9"/>
  <c r="R55" i="9"/>
  <c r="Y55" i="9"/>
  <c r="AF55" i="9"/>
  <c r="T54" i="9"/>
  <c r="AA54" i="9"/>
  <c r="AH54" i="9"/>
  <c r="S54" i="9"/>
  <c r="Z54" i="9"/>
  <c r="AG54" i="9"/>
  <c r="R54" i="9"/>
  <c r="Y54" i="9"/>
  <c r="AF54" i="9"/>
  <c r="T53" i="9"/>
  <c r="AA53" i="9"/>
  <c r="AH53" i="9"/>
  <c r="S53" i="9"/>
  <c r="Z53" i="9"/>
  <c r="AG53" i="9"/>
  <c r="R53" i="9"/>
  <c r="Y53" i="9"/>
  <c r="AF53" i="9"/>
  <c r="T52" i="9"/>
  <c r="AA52" i="9"/>
  <c r="AH52" i="9"/>
  <c r="S52" i="9"/>
  <c r="Z52" i="9"/>
  <c r="AG52" i="9"/>
  <c r="R52" i="9"/>
  <c r="Y52" i="9"/>
  <c r="AF52" i="9"/>
  <c r="T51" i="9"/>
  <c r="AA51" i="9"/>
  <c r="AH51" i="9"/>
  <c r="S51" i="9"/>
  <c r="Z51" i="9"/>
  <c r="AG51" i="9"/>
  <c r="R51" i="9"/>
  <c r="Y51" i="9"/>
  <c r="AF51" i="9"/>
  <c r="T50" i="9"/>
  <c r="AA50" i="9"/>
  <c r="AH50" i="9"/>
  <c r="S50" i="9"/>
  <c r="Z50" i="9"/>
  <c r="AG50" i="9"/>
  <c r="R50" i="9"/>
  <c r="Y50" i="9"/>
  <c r="AF50" i="9"/>
  <c r="T49" i="9"/>
  <c r="AA49" i="9"/>
  <c r="AH49" i="9"/>
  <c r="S49" i="9"/>
  <c r="Z49" i="9"/>
  <c r="AG49" i="9"/>
  <c r="R49" i="9"/>
  <c r="Y49" i="9"/>
  <c r="AF49" i="9"/>
  <c r="T48" i="9"/>
  <c r="AA48" i="9"/>
  <c r="AH48" i="9"/>
  <c r="S48" i="9"/>
  <c r="Z48" i="9"/>
  <c r="AG48" i="9"/>
  <c r="R48" i="9"/>
  <c r="Y48" i="9"/>
  <c r="AF48" i="9"/>
  <c r="T47" i="9"/>
  <c r="AA47" i="9"/>
  <c r="AH47" i="9"/>
  <c r="S47" i="9"/>
  <c r="Z47" i="9"/>
  <c r="AG47" i="9"/>
  <c r="R47" i="9"/>
  <c r="Y47" i="9"/>
  <c r="AF47" i="9"/>
  <c r="T46" i="9"/>
  <c r="AA46" i="9"/>
  <c r="AH46" i="9"/>
  <c r="S46" i="9"/>
  <c r="Z46" i="9"/>
  <c r="AG46" i="9"/>
  <c r="R46" i="9"/>
  <c r="Y46" i="9"/>
  <c r="AF46" i="9"/>
  <c r="T45" i="9"/>
  <c r="AA45" i="9"/>
  <c r="AH45" i="9"/>
  <c r="S45" i="9"/>
  <c r="Z45" i="9"/>
  <c r="AG45" i="9"/>
  <c r="R45" i="9"/>
  <c r="Y45" i="9"/>
  <c r="AF45" i="9"/>
  <c r="T44" i="9"/>
  <c r="AA44" i="9"/>
  <c r="AH44" i="9"/>
  <c r="S44" i="9"/>
  <c r="Z44" i="9"/>
  <c r="AG44" i="9"/>
  <c r="R44" i="9"/>
  <c r="Y44" i="9"/>
  <c r="AF44" i="9"/>
  <c r="T43" i="9"/>
  <c r="AA43" i="9"/>
  <c r="AH43" i="9"/>
  <c r="S43" i="9"/>
  <c r="Z43" i="9"/>
  <c r="AG43" i="9"/>
  <c r="R43" i="9"/>
  <c r="Y43" i="9"/>
  <c r="AF43" i="9"/>
  <c r="T42" i="9"/>
  <c r="AA42" i="9"/>
  <c r="AH42" i="9"/>
  <c r="S42" i="9"/>
  <c r="Z42" i="9"/>
  <c r="AG42" i="9"/>
  <c r="R42" i="9"/>
  <c r="Y42" i="9"/>
  <c r="AF42" i="9"/>
  <c r="T41" i="9"/>
  <c r="AA41" i="9"/>
  <c r="AH41" i="9"/>
  <c r="S41" i="9"/>
  <c r="Z41" i="9"/>
  <c r="AG41" i="9"/>
  <c r="R41" i="9"/>
  <c r="Y41" i="9"/>
  <c r="AF41" i="9"/>
  <c r="T40" i="9"/>
  <c r="AA40" i="9"/>
  <c r="AH40" i="9"/>
  <c r="S40" i="9"/>
  <c r="Z40" i="9"/>
  <c r="AG40" i="9"/>
  <c r="R40" i="9"/>
  <c r="Y40" i="9"/>
  <c r="AF40" i="9"/>
  <c r="T39" i="9"/>
  <c r="AA39" i="9"/>
  <c r="AH39" i="9"/>
  <c r="S39" i="9"/>
  <c r="Z39" i="9"/>
  <c r="AG39" i="9"/>
  <c r="R39" i="9"/>
  <c r="Y39" i="9"/>
  <c r="AF39" i="9"/>
  <c r="T38" i="9"/>
  <c r="AA38" i="9"/>
  <c r="AH38" i="9"/>
  <c r="S38" i="9"/>
  <c r="Z38" i="9"/>
  <c r="AG38" i="9"/>
  <c r="R38" i="9"/>
  <c r="Y38" i="9"/>
  <c r="AF38" i="9"/>
  <c r="T37" i="9"/>
  <c r="AA37" i="9"/>
  <c r="AH37" i="9"/>
  <c r="S37" i="9"/>
  <c r="Z37" i="9"/>
  <c r="AG37" i="9"/>
  <c r="R37" i="9"/>
  <c r="Y37" i="9"/>
  <c r="AF37" i="9"/>
  <c r="T36" i="9"/>
  <c r="AA36" i="9"/>
  <c r="AH36" i="9"/>
  <c r="S36" i="9"/>
  <c r="Z36" i="9"/>
  <c r="AG36" i="9"/>
  <c r="R36" i="9"/>
  <c r="Y36" i="9"/>
  <c r="AF36" i="9"/>
  <c r="AA35" i="9"/>
  <c r="AH35" i="9"/>
  <c r="S35" i="9"/>
  <c r="Z35" i="9"/>
  <c r="AG35" i="9"/>
  <c r="Y35" i="9"/>
  <c r="AF35" i="9"/>
  <c r="AH33" i="9"/>
  <c r="AG33" i="9"/>
  <c r="AF33" i="9"/>
  <c r="AH32" i="9"/>
  <c r="AG32" i="9"/>
  <c r="AF32" i="9"/>
  <c r="AH31" i="9"/>
  <c r="AG31" i="9"/>
  <c r="AF31" i="9"/>
  <c r="AH30" i="9"/>
  <c r="AG30" i="9"/>
  <c r="AF30" i="9"/>
  <c r="AH29" i="9"/>
  <c r="AG29" i="9"/>
  <c r="AF29" i="9"/>
  <c r="AH28" i="9"/>
  <c r="AG28" i="9"/>
  <c r="AF28" i="9"/>
  <c r="AH27" i="9"/>
  <c r="AG27" i="9"/>
  <c r="AF27" i="9"/>
  <c r="AH26" i="9"/>
  <c r="AG26" i="9"/>
  <c r="AF26" i="9"/>
  <c r="AH24" i="9"/>
  <c r="AG24" i="9"/>
  <c r="AF24" i="9"/>
  <c r="AH23" i="9"/>
  <c r="AG23" i="9"/>
  <c r="AF23" i="9"/>
  <c r="AH22" i="9"/>
  <c r="AG22" i="9"/>
  <c r="AF22" i="9"/>
  <c r="AH21" i="9"/>
  <c r="AG21" i="9"/>
  <c r="AF21" i="9"/>
  <c r="AH20" i="9"/>
  <c r="AG20" i="9"/>
  <c r="AF20" i="9"/>
  <c r="AH19" i="9"/>
  <c r="AG19" i="9"/>
  <c r="AF19" i="9"/>
  <c r="AG6" i="3"/>
  <c r="AG7" i="3"/>
  <c r="AG8" i="3"/>
  <c r="AG9" i="3"/>
  <c r="AG10" i="3"/>
  <c r="AG12" i="3"/>
  <c r="AG13" i="3"/>
  <c r="AG14" i="3"/>
  <c r="AG15" i="3"/>
  <c r="AG16" i="3"/>
  <c r="AG17" i="3"/>
  <c r="AG18" i="3"/>
  <c r="AG19" i="3"/>
  <c r="AG21" i="3"/>
  <c r="AG5" i="3"/>
  <c r="AC6" i="2"/>
  <c r="AC7" i="2"/>
  <c r="AC8" i="2"/>
  <c r="AC9" i="2"/>
  <c r="AC10" i="2"/>
  <c r="AC12" i="2"/>
  <c r="AC13" i="2"/>
  <c r="AC14" i="2"/>
  <c r="AC15" i="2"/>
  <c r="AC16" i="2"/>
  <c r="AC17" i="2"/>
  <c r="AC18" i="2"/>
  <c r="AC19" i="2"/>
  <c r="D21" i="2"/>
  <c r="E21" i="2"/>
  <c r="F21" i="2"/>
  <c r="K21" i="2"/>
  <c r="L21" i="2"/>
  <c r="M21" i="2"/>
  <c r="R21" i="2"/>
  <c r="S21" i="2"/>
  <c r="T21" i="2"/>
  <c r="Y21" i="2"/>
  <c r="Z21" i="2"/>
  <c r="AA21" i="2"/>
  <c r="AC21" i="2"/>
  <c r="AC5" i="2"/>
  <c r="AF94" i="5"/>
  <c r="AE94" i="5"/>
  <c r="AG94" i="5"/>
  <c r="AD94" i="5"/>
  <c r="X94" i="5"/>
  <c r="W94" i="5"/>
  <c r="Y94" i="5"/>
  <c r="V94" i="5"/>
  <c r="P94" i="5"/>
  <c r="O94" i="5"/>
  <c r="Q94" i="5"/>
  <c r="N94" i="5"/>
  <c r="I94" i="5"/>
  <c r="H94" i="5"/>
  <c r="J94" i="5"/>
  <c r="G94" i="5"/>
  <c r="AF93" i="5"/>
  <c r="AE93" i="5"/>
  <c r="AG93" i="5"/>
  <c r="AD93" i="5"/>
  <c r="X93" i="5"/>
  <c r="W93" i="5"/>
  <c r="Y93" i="5"/>
  <c r="V93" i="5"/>
  <c r="P93" i="5"/>
  <c r="O93" i="5"/>
  <c r="Q93" i="5"/>
  <c r="N93" i="5"/>
  <c r="I93" i="5"/>
  <c r="H93" i="5"/>
  <c r="J93" i="5"/>
  <c r="G93" i="5"/>
  <c r="AF92" i="5"/>
  <c r="AE92" i="5"/>
  <c r="AG92" i="5"/>
  <c r="AD92" i="5"/>
  <c r="X92" i="5"/>
  <c r="W92" i="5"/>
  <c r="Y92" i="5"/>
  <c r="V92" i="5"/>
  <c r="P92" i="5"/>
  <c r="O92" i="5"/>
  <c r="Q92" i="5"/>
  <c r="N92" i="5"/>
  <c r="I92" i="5"/>
  <c r="H92" i="5"/>
  <c r="J92" i="5"/>
  <c r="G92" i="5"/>
  <c r="AF91" i="5"/>
  <c r="AE91" i="5"/>
  <c r="AG91" i="5"/>
  <c r="AD91" i="5"/>
  <c r="X91" i="5"/>
  <c r="W91" i="5"/>
  <c r="Y91" i="5"/>
  <c r="V91" i="5"/>
  <c r="P91" i="5"/>
  <c r="O91" i="5"/>
  <c r="Q91" i="5"/>
  <c r="N91" i="5"/>
  <c r="I91" i="5"/>
  <c r="H91" i="5"/>
  <c r="J91" i="5"/>
  <c r="G91" i="5"/>
  <c r="AF90" i="5"/>
  <c r="AE90" i="5"/>
  <c r="AG90" i="5"/>
  <c r="AD90" i="5"/>
  <c r="X90" i="5"/>
  <c r="W90" i="5"/>
  <c r="Y90" i="5"/>
  <c r="V90" i="5"/>
  <c r="P90" i="5"/>
  <c r="O90" i="5"/>
  <c r="Q90" i="5"/>
  <c r="N90" i="5"/>
  <c r="I90" i="5"/>
  <c r="H90" i="5"/>
  <c r="J90" i="5"/>
  <c r="G90" i="5"/>
  <c r="AF89" i="5"/>
  <c r="AE89" i="5"/>
  <c r="AG89" i="5"/>
  <c r="AD89" i="5"/>
  <c r="X89" i="5"/>
  <c r="W89" i="5"/>
  <c r="Y89" i="5"/>
  <c r="V89" i="5"/>
  <c r="P89" i="5"/>
  <c r="O89" i="5"/>
  <c r="Q89" i="5"/>
  <c r="N89" i="5"/>
  <c r="I89" i="5"/>
  <c r="H89" i="5"/>
  <c r="J89" i="5"/>
  <c r="G89" i="5"/>
  <c r="AF88" i="5"/>
  <c r="AE88" i="5"/>
  <c r="AG88" i="5"/>
  <c r="AD88" i="5"/>
  <c r="X88" i="5"/>
  <c r="W88" i="5"/>
  <c r="Y88" i="5"/>
  <c r="V88" i="5"/>
  <c r="P88" i="5"/>
  <c r="O88" i="5"/>
  <c r="Q88" i="5"/>
  <c r="N88" i="5"/>
  <c r="I88" i="5"/>
  <c r="H88" i="5"/>
  <c r="J88" i="5"/>
  <c r="G88" i="5"/>
  <c r="AF87" i="5"/>
  <c r="AE87" i="5"/>
  <c r="AG87" i="5"/>
  <c r="AD87" i="5"/>
  <c r="X87" i="5"/>
  <c r="W87" i="5"/>
  <c r="Y87" i="5"/>
  <c r="V87" i="5"/>
  <c r="P87" i="5"/>
  <c r="O87" i="5"/>
  <c r="Q87" i="5"/>
  <c r="N87" i="5"/>
  <c r="I87" i="5"/>
  <c r="H87" i="5"/>
  <c r="J87" i="5"/>
  <c r="G87" i="5"/>
  <c r="AF86" i="5"/>
  <c r="AE86" i="5"/>
  <c r="AG86" i="5"/>
  <c r="AD86" i="5"/>
  <c r="X86" i="5"/>
  <c r="W86" i="5"/>
  <c r="Y86" i="5"/>
  <c r="V86" i="5"/>
  <c r="P86" i="5"/>
  <c r="O86" i="5"/>
  <c r="Q86" i="5"/>
  <c r="N86" i="5"/>
  <c r="I86" i="5"/>
  <c r="H86" i="5"/>
  <c r="J86" i="5"/>
  <c r="G86" i="5"/>
  <c r="AF85" i="5"/>
  <c r="AE85" i="5"/>
  <c r="AG85" i="5"/>
  <c r="AD85" i="5"/>
  <c r="X85" i="5"/>
  <c r="W85" i="5"/>
  <c r="Y85" i="5"/>
  <c r="V85" i="5"/>
  <c r="P85" i="5"/>
  <c r="O85" i="5"/>
  <c r="Q85" i="5"/>
  <c r="N85" i="5"/>
  <c r="I85" i="5"/>
  <c r="H85" i="5"/>
  <c r="J85" i="5"/>
  <c r="G85" i="5"/>
  <c r="AF84" i="5"/>
  <c r="AE84" i="5"/>
  <c r="AG84" i="5"/>
  <c r="AD84" i="5"/>
  <c r="X84" i="5"/>
  <c r="W84" i="5"/>
  <c r="Y84" i="5"/>
  <c r="V84" i="5"/>
  <c r="P84" i="5"/>
  <c r="O84" i="5"/>
  <c r="Q84" i="5"/>
  <c r="N84" i="5"/>
  <c r="I84" i="5"/>
  <c r="H84" i="5"/>
  <c r="J84" i="5"/>
  <c r="G84" i="5"/>
  <c r="AF83" i="5"/>
  <c r="AE83" i="5"/>
  <c r="AG83" i="5"/>
  <c r="AD83" i="5"/>
  <c r="X83" i="5"/>
  <c r="W83" i="5"/>
  <c r="Y83" i="5"/>
  <c r="V83" i="5"/>
  <c r="P83" i="5"/>
  <c r="O83" i="5"/>
  <c r="Q83" i="5"/>
  <c r="N83" i="5"/>
  <c r="I83" i="5"/>
  <c r="H83" i="5"/>
  <c r="J83" i="5"/>
  <c r="G83" i="5"/>
  <c r="AF82" i="5"/>
  <c r="AE82" i="5"/>
  <c r="AG82" i="5"/>
  <c r="AD82" i="5"/>
  <c r="X82" i="5"/>
  <c r="W82" i="5"/>
  <c r="Y82" i="5"/>
  <c r="V82" i="5"/>
  <c r="P82" i="5"/>
  <c r="O82" i="5"/>
  <c r="Q82" i="5"/>
  <c r="N82" i="5"/>
  <c r="I82" i="5"/>
  <c r="H82" i="5"/>
  <c r="J82" i="5"/>
  <c r="G82" i="5"/>
  <c r="AF81" i="5"/>
  <c r="AE81" i="5"/>
  <c r="AG81" i="5"/>
  <c r="AD81" i="5"/>
  <c r="X81" i="5"/>
  <c r="W81" i="5"/>
  <c r="Y81" i="5"/>
  <c r="V81" i="5"/>
  <c r="P81" i="5"/>
  <c r="O81" i="5"/>
  <c r="Q81" i="5"/>
  <c r="N81" i="5"/>
  <c r="I81" i="5"/>
  <c r="H81" i="5"/>
  <c r="J81" i="5"/>
  <c r="G81" i="5"/>
  <c r="AF80" i="5"/>
  <c r="AE80" i="5"/>
  <c r="AG80" i="5"/>
  <c r="AD80" i="5"/>
  <c r="X80" i="5"/>
  <c r="W80" i="5"/>
  <c r="Y80" i="5"/>
  <c r="V80" i="5"/>
  <c r="P80" i="5"/>
  <c r="O80" i="5"/>
  <c r="Q80" i="5"/>
  <c r="N80" i="5"/>
  <c r="I80" i="5"/>
  <c r="H80" i="5"/>
  <c r="J80" i="5"/>
  <c r="G80" i="5"/>
  <c r="AF79" i="5"/>
  <c r="AE79" i="5"/>
  <c r="AG79" i="5"/>
  <c r="AD79" i="5"/>
  <c r="X79" i="5"/>
  <c r="W79" i="5"/>
  <c r="Y79" i="5"/>
  <c r="V79" i="5"/>
  <c r="P79" i="5"/>
  <c r="O79" i="5"/>
  <c r="Q79" i="5"/>
  <c r="N79" i="5"/>
  <c r="I79" i="5"/>
  <c r="H79" i="5"/>
  <c r="J79" i="5"/>
  <c r="G79" i="5"/>
  <c r="AF78" i="5"/>
  <c r="AE78" i="5"/>
  <c r="AG78" i="5"/>
  <c r="AD78" i="5"/>
  <c r="X78" i="5"/>
  <c r="W78" i="5"/>
  <c r="Y78" i="5"/>
  <c r="V78" i="5"/>
  <c r="P78" i="5"/>
  <c r="O78" i="5"/>
  <c r="Q78" i="5"/>
  <c r="N78" i="5"/>
  <c r="I78" i="5"/>
  <c r="H78" i="5"/>
  <c r="J78" i="5"/>
  <c r="G78" i="5"/>
  <c r="AF77" i="5"/>
  <c r="AE77" i="5"/>
  <c r="AG77" i="5"/>
  <c r="AD77" i="5"/>
  <c r="X77" i="5"/>
  <c r="W77" i="5"/>
  <c r="Y77" i="5"/>
  <c r="V77" i="5"/>
  <c r="P77" i="5"/>
  <c r="O77" i="5"/>
  <c r="Q77" i="5"/>
  <c r="N77" i="5"/>
  <c r="I77" i="5"/>
  <c r="H77" i="5"/>
  <c r="J77" i="5"/>
  <c r="G77" i="5"/>
  <c r="AF76" i="5"/>
  <c r="AE76" i="5"/>
  <c r="AG76" i="5"/>
  <c r="AD76" i="5"/>
  <c r="X76" i="5"/>
  <c r="W76" i="5"/>
  <c r="Y76" i="5"/>
  <c r="V76" i="5"/>
  <c r="P76" i="5"/>
  <c r="O76" i="5"/>
  <c r="Q76" i="5"/>
  <c r="N76" i="5"/>
  <c r="I76" i="5"/>
  <c r="H76" i="5"/>
  <c r="J76" i="5"/>
  <c r="G76" i="5"/>
  <c r="AF75" i="5"/>
  <c r="AE75" i="5"/>
  <c r="AG75" i="5"/>
  <c r="AD75" i="5"/>
  <c r="X75" i="5"/>
  <c r="W75" i="5"/>
  <c r="Y75" i="5"/>
  <c r="V75" i="5"/>
  <c r="P75" i="5"/>
  <c r="O75" i="5"/>
  <c r="Q75" i="5"/>
  <c r="N75" i="5"/>
  <c r="I75" i="5"/>
  <c r="H75" i="5"/>
  <c r="J75" i="5"/>
  <c r="G75" i="5"/>
  <c r="AF74" i="5"/>
  <c r="AE74" i="5"/>
  <c r="AG74" i="5"/>
  <c r="AD74" i="5"/>
  <c r="X74" i="5"/>
  <c r="W74" i="5"/>
  <c r="Y74" i="5"/>
  <c r="V74" i="5"/>
  <c r="P74" i="5"/>
  <c r="O74" i="5"/>
  <c r="Q74" i="5"/>
  <c r="N74" i="5"/>
  <c r="I74" i="5"/>
  <c r="H74" i="5"/>
  <c r="J74" i="5"/>
  <c r="G74" i="5"/>
  <c r="AF73" i="5"/>
  <c r="AE73" i="5"/>
  <c r="AG73" i="5"/>
  <c r="AD73" i="5"/>
  <c r="X73" i="5"/>
  <c r="W73" i="5"/>
  <c r="Y73" i="5"/>
  <c r="V73" i="5"/>
  <c r="P73" i="5"/>
  <c r="O73" i="5"/>
  <c r="Q73" i="5"/>
  <c r="N73" i="5"/>
  <c r="I73" i="5"/>
  <c r="H73" i="5"/>
  <c r="J73" i="5"/>
  <c r="G73" i="5"/>
  <c r="AF72" i="5"/>
  <c r="AE72" i="5"/>
  <c r="AG72" i="5"/>
  <c r="AD72" i="5"/>
  <c r="X72" i="5"/>
  <c r="W72" i="5"/>
  <c r="Y72" i="5"/>
  <c r="V72" i="5"/>
  <c r="P72" i="5"/>
  <c r="O72" i="5"/>
  <c r="Q72" i="5"/>
  <c r="N72" i="5"/>
  <c r="I72" i="5"/>
  <c r="H72" i="5"/>
  <c r="J72" i="5"/>
  <c r="G72" i="5"/>
  <c r="AF71" i="5"/>
  <c r="AE71" i="5"/>
  <c r="AG71" i="5"/>
  <c r="AD71" i="5"/>
  <c r="X71" i="5"/>
  <c r="W71" i="5"/>
  <c r="Y71" i="5"/>
  <c r="V71" i="5"/>
  <c r="P71" i="5"/>
  <c r="O71" i="5"/>
  <c r="Q71" i="5"/>
  <c r="N71" i="5"/>
  <c r="I71" i="5"/>
  <c r="H71" i="5"/>
  <c r="J71" i="5"/>
  <c r="G71" i="5"/>
  <c r="AF70" i="5"/>
  <c r="AE70" i="5"/>
  <c r="AG70" i="5"/>
  <c r="AD70" i="5"/>
  <c r="X70" i="5"/>
  <c r="W70" i="5"/>
  <c r="Y70" i="5"/>
  <c r="V70" i="5"/>
  <c r="P70" i="5"/>
  <c r="O70" i="5"/>
  <c r="Q70" i="5"/>
  <c r="N70" i="5"/>
  <c r="I70" i="5"/>
  <c r="H70" i="5"/>
  <c r="J70" i="5"/>
  <c r="G70" i="5"/>
  <c r="AF69" i="5"/>
  <c r="AE69" i="5"/>
  <c r="AG69" i="5"/>
  <c r="AD69" i="5"/>
  <c r="X69" i="5"/>
  <c r="W69" i="5"/>
  <c r="Y69" i="5"/>
  <c r="V69" i="5"/>
  <c r="P69" i="5"/>
  <c r="O69" i="5"/>
  <c r="Q69" i="5"/>
  <c r="N69" i="5"/>
  <c r="I69" i="5"/>
  <c r="H69" i="5"/>
  <c r="J69" i="5"/>
  <c r="G69" i="5"/>
  <c r="AF68" i="5"/>
  <c r="AE68" i="5"/>
  <c r="AG68" i="5"/>
  <c r="AD68" i="5"/>
  <c r="X68" i="5"/>
  <c r="W68" i="5"/>
  <c r="Y68" i="5"/>
  <c r="V68" i="5"/>
  <c r="P68" i="5"/>
  <c r="O68" i="5"/>
  <c r="Q68" i="5"/>
  <c r="N68" i="5"/>
  <c r="I68" i="5"/>
  <c r="H68" i="5"/>
  <c r="J68" i="5"/>
  <c r="G68" i="5"/>
  <c r="AF67" i="5"/>
  <c r="AE67" i="5"/>
  <c r="AG67" i="5"/>
  <c r="AD67" i="5"/>
  <c r="X67" i="5"/>
  <c r="W67" i="5"/>
  <c r="Y67" i="5"/>
  <c r="V67" i="5"/>
  <c r="P67" i="5"/>
  <c r="O67" i="5"/>
  <c r="Q67" i="5"/>
  <c r="N67" i="5"/>
  <c r="I67" i="5"/>
  <c r="H67" i="5"/>
  <c r="J67" i="5"/>
  <c r="G67" i="5"/>
  <c r="AF66" i="5"/>
  <c r="AE66" i="5"/>
  <c r="AG66" i="5"/>
  <c r="AD66" i="5"/>
  <c r="X66" i="5"/>
  <c r="W66" i="5"/>
  <c r="Y66" i="5"/>
  <c r="V66" i="5"/>
  <c r="P66" i="5"/>
  <c r="O66" i="5"/>
  <c r="Q66" i="5"/>
  <c r="N66" i="5"/>
  <c r="I66" i="5"/>
  <c r="H66" i="5"/>
  <c r="J66" i="5"/>
  <c r="G66" i="5"/>
  <c r="AF65" i="5"/>
  <c r="AE65" i="5"/>
  <c r="AG65" i="5"/>
  <c r="AD65" i="5"/>
  <c r="X65" i="5"/>
  <c r="W65" i="5"/>
  <c r="Y65" i="5"/>
  <c r="V65" i="5"/>
  <c r="P65" i="5"/>
  <c r="O65" i="5"/>
  <c r="Q65" i="5"/>
  <c r="N65" i="5"/>
  <c r="I65" i="5"/>
  <c r="H65" i="5"/>
  <c r="J65" i="5"/>
  <c r="G65" i="5"/>
  <c r="AF64" i="5"/>
  <c r="AE64" i="5"/>
  <c r="AG64" i="5"/>
  <c r="AD64" i="5"/>
  <c r="X64" i="5"/>
  <c r="W64" i="5"/>
  <c r="Y64" i="5"/>
  <c r="V64" i="5"/>
  <c r="P64" i="5"/>
  <c r="O64" i="5"/>
  <c r="Q64" i="5"/>
  <c r="N64" i="5"/>
  <c r="I64" i="5"/>
  <c r="H64" i="5"/>
  <c r="J64" i="5"/>
  <c r="G64" i="5"/>
  <c r="AF63" i="5"/>
  <c r="AE63" i="5"/>
  <c r="AG63" i="5"/>
  <c r="AD63" i="5"/>
  <c r="X63" i="5"/>
  <c r="W63" i="5"/>
  <c r="Y63" i="5"/>
  <c r="V63" i="5"/>
  <c r="P63" i="5"/>
  <c r="O63" i="5"/>
  <c r="Q63" i="5"/>
  <c r="N63" i="5"/>
  <c r="I63" i="5"/>
  <c r="H63" i="5"/>
  <c r="J63" i="5"/>
  <c r="G63" i="5"/>
  <c r="AF62" i="5"/>
  <c r="AE62" i="5"/>
  <c r="AG62" i="5"/>
  <c r="AD62" i="5"/>
  <c r="X62" i="5"/>
  <c r="W62" i="5"/>
  <c r="Y62" i="5"/>
  <c r="V62" i="5"/>
  <c r="P62" i="5"/>
  <c r="O62" i="5"/>
  <c r="Q62" i="5"/>
  <c r="N62" i="5"/>
  <c r="I62" i="5"/>
  <c r="H62" i="5"/>
  <c r="J62" i="5"/>
  <c r="G62" i="5"/>
  <c r="AF61" i="5"/>
  <c r="AE61" i="5"/>
  <c r="AG61" i="5"/>
  <c r="AD61" i="5"/>
  <c r="X61" i="5"/>
  <c r="W61" i="5"/>
  <c r="Y61" i="5"/>
  <c r="V61" i="5"/>
  <c r="P61" i="5"/>
  <c r="O61" i="5"/>
  <c r="Q61" i="5"/>
  <c r="N61" i="5"/>
  <c r="I61" i="5"/>
  <c r="H61" i="5"/>
  <c r="J61" i="5"/>
  <c r="G61" i="5"/>
  <c r="AF60" i="5"/>
  <c r="AE60" i="5"/>
  <c r="AG60" i="5"/>
  <c r="AD60" i="5"/>
  <c r="X60" i="5"/>
  <c r="W60" i="5"/>
  <c r="Y60" i="5"/>
  <c r="V60" i="5"/>
  <c r="P60" i="5"/>
  <c r="O60" i="5"/>
  <c r="Q60" i="5"/>
  <c r="N60" i="5"/>
  <c r="I60" i="5"/>
  <c r="H60" i="5"/>
  <c r="J60" i="5"/>
  <c r="G60" i="5"/>
  <c r="AF59" i="5"/>
  <c r="AE59" i="5"/>
  <c r="AG59" i="5"/>
  <c r="AD59" i="5"/>
  <c r="X59" i="5"/>
  <c r="W59" i="5"/>
  <c r="Y59" i="5"/>
  <c r="V59" i="5"/>
  <c r="P59" i="5"/>
  <c r="O59" i="5"/>
  <c r="Q59" i="5"/>
  <c r="N59" i="5"/>
  <c r="I59" i="5"/>
  <c r="H59" i="5"/>
  <c r="J59" i="5"/>
  <c r="G59" i="5"/>
  <c r="AF58" i="5"/>
  <c r="AE58" i="5"/>
  <c r="AG58" i="5"/>
  <c r="AD58" i="5"/>
  <c r="X58" i="5"/>
  <c r="W58" i="5"/>
  <c r="Y58" i="5"/>
  <c r="V58" i="5"/>
  <c r="P58" i="5"/>
  <c r="O58" i="5"/>
  <c r="Q58" i="5"/>
  <c r="N58" i="5"/>
  <c r="I58" i="5"/>
  <c r="H58" i="5"/>
  <c r="J58" i="5"/>
  <c r="G58" i="5"/>
  <c r="AF57" i="5"/>
  <c r="AE57" i="5"/>
  <c r="AG57" i="5"/>
  <c r="AD57" i="5"/>
  <c r="X57" i="5"/>
  <c r="W57" i="5"/>
  <c r="Y57" i="5"/>
  <c r="V57" i="5"/>
  <c r="P57" i="5"/>
  <c r="O57" i="5"/>
  <c r="Q57" i="5"/>
  <c r="N57" i="5"/>
  <c r="I57" i="5"/>
  <c r="H57" i="5"/>
  <c r="J57" i="5"/>
  <c r="G57" i="5"/>
  <c r="AF56" i="5"/>
  <c r="AE56" i="5"/>
  <c r="AG56" i="5"/>
  <c r="AD56" i="5"/>
  <c r="X56" i="5"/>
  <c r="W56" i="5"/>
  <c r="Y56" i="5"/>
  <c r="V56" i="5"/>
  <c r="P56" i="5"/>
  <c r="O56" i="5"/>
  <c r="Q56" i="5"/>
  <c r="N56" i="5"/>
  <c r="I56" i="5"/>
  <c r="H56" i="5"/>
  <c r="J56" i="5"/>
  <c r="G56" i="5"/>
  <c r="AF55" i="5"/>
  <c r="AE55" i="5"/>
  <c r="AG55" i="5"/>
  <c r="AD55" i="5"/>
  <c r="X55" i="5"/>
  <c r="W55" i="5"/>
  <c r="Y55" i="5"/>
  <c r="V55" i="5"/>
  <c r="P55" i="5"/>
  <c r="O55" i="5"/>
  <c r="Q55" i="5"/>
  <c r="N55" i="5"/>
  <c r="I55" i="5"/>
  <c r="H55" i="5"/>
  <c r="J55" i="5"/>
  <c r="G55" i="5"/>
  <c r="AF54" i="5"/>
  <c r="AE54" i="5"/>
  <c r="AG54" i="5"/>
  <c r="AD54" i="5"/>
  <c r="X54" i="5"/>
  <c r="W54" i="5"/>
  <c r="Y54" i="5"/>
  <c r="V54" i="5"/>
  <c r="P54" i="5"/>
  <c r="O54" i="5"/>
  <c r="Q54" i="5"/>
  <c r="N54" i="5"/>
  <c r="I54" i="5"/>
  <c r="H54" i="5"/>
  <c r="J54" i="5"/>
  <c r="G54" i="5"/>
  <c r="AF53" i="5"/>
  <c r="AE53" i="5"/>
  <c r="AG53" i="5"/>
  <c r="AD53" i="5"/>
  <c r="X53" i="5"/>
  <c r="W53" i="5"/>
  <c r="Y53" i="5"/>
  <c r="V53" i="5"/>
  <c r="P53" i="5"/>
  <c r="O53" i="5"/>
  <c r="Q53" i="5"/>
  <c r="N53" i="5"/>
  <c r="I53" i="5"/>
  <c r="H53" i="5"/>
  <c r="J53" i="5"/>
  <c r="G53" i="5"/>
  <c r="AF52" i="5"/>
  <c r="AE52" i="5"/>
  <c r="AG52" i="5"/>
  <c r="AD52" i="5"/>
  <c r="X52" i="5"/>
  <c r="W52" i="5"/>
  <c r="Y52" i="5"/>
  <c r="V52" i="5"/>
  <c r="P52" i="5"/>
  <c r="O52" i="5"/>
  <c r="Q52" i="5"/>
  <c r="N52" i="5"/>
  <c r="I52" i="5"/>
  <c r="H52" i="5"/>
  <c r="J52" i="5"/>
  <c r="G52" i="5"/>
  <c r="AF51" i="5"/>
  <c r="AE51" i="5"/>
  <c r="AG51" i="5"/>
  <c r="AD51" i="5"/>
  <c r="X51" i="5"/>
  <c r="W51" i="5"/>
  <c r="Y51" i="5"/>
  <c r="V51" i="5"/>
  <c r="P51" i="5"/>
  <c r="O51" i="5"/>
  <c r="Q51" i="5"/>
  <c r="N51" i="5"/>
  <c r="I51" i="5"/>
  <c r="H51" i="5"/>
  <c r="J51" i="5"/>
  <c r="G51" i="5"/>
  <c r="AF50" i="5"/>
  <c r="AE50" i="5"/>
  <c r="AG50" i="5"/>
  <c r="AD50" i="5"/>
  <c r="X50" i="5"/>
  <c r="W50" i="5"/>
  <c r="Y50" i="5"/>
  <c r="V50" i="5"/>
  <c r="P50" i="5"/>
  <c r="O50" i="5"/>
  <c r="Q50" i="5"/>
  <c r="N50" i="5"/>
  <c r="I50" i="5"/>
  <c r="H50" i="5"/>
  <c r="J50" i="5"/>
  <c r="G50" i="5"/>
  <c r="AF49" i="5"/>
  <c r="AE49" i="5"/>
  <c r="AG49" i="5"/>
  <c r="AD49" i="5"/>
  <c r="X49" i="5"/>
  <c r="W49" i="5"/>
  <c r="Y49" i="5"/>
  <c r="V49" i="5"/>
  <c r="P49" i="5"/>
  <c r="O49" i="5"/>
  <c r="Q49" i="5"/>
  <c r="N49" i="5"/>
  <c r="I49" i="5"/>
  <c r="H49" i="5"/>
  <c r="J49" i="5"/>
  <c r="G49" i="5"/>
  <c r="AF48" i="5"/>
  <c r="AE48" i="5"/>
  <c r="AG48" i="5"/>
  <c r="AD48" i="5"/>
  <c r="X48" i="5"/>
  <c r="W48" i="5"/>
  <c r="Y48" i="5"/>
  <c r="V48" i="5"/>
  <c r="P48" i="5"/>
  <c r="O48" i="5"/>
  <c r="Q48" i="5"/>
  <c r="N48" i="5"/>
  <c r="I48" i="5"/>
  <c r="H48" i="5"/>
  <c r="J48" i="5"/>
  <c r="G48" i="5"/>
  <c r="AF47" i="5"/>
  <c r="AE47" i="5"/>
  <c r="AG47" i="5"/>
  <c r="AD47" i="5"/>
  <c r="X47" i="5"/>
  <c r="W47" i="5"/>
  <c r="Y47" i="5"/>
  <c r="V47" i="5"/>
  <c r="P47" i="5"/>
  <c r="O47" i="5"/>
  <c r="Q47" i="5"/>
  <c r="N47" i="5"/>
  <c r="I47" i="5"/>
  <c r="H47" i="5"/>
  <c r="J47" i="5"/>
  <c r="G47" i="5"/>
  <c r="AF46" i="5"/>
  <c r="AE46" i="5"/>
  <c r="AG46" i="5"/>
  <c r="AD46" i="5"/>
  <c r="X46" i="5"/>
  <c r="W46" i="5"/>
  <c r="Y46" i="5"/>
  <c r="V46" i="5"/>
  <c r="P46" i="5"/>
  <c r="O46" i="5"/>
  <c r="Q46" i="5"/>
  <c r="N46" i="5"/>
  <c r="I46" i="5"/>
  <c r="H46" i="5"/>
  <c r="J46" i="5"/>
  <c r="G46" i="5"/>
  <c r="AF45" i="5"/>
  <c r="AE45" i="5"/>
  <c r="AG45" i="5"/>
  <c r="AD45" i="5"/>
  <c r="X45" i="5"/>
  <c r="W45" i="5"/>
  <c r="Y45" i="5"/>
  <c r="V45" i="5"/>
  <c r="P45" i="5"/>
  <c r="O45" i="5"/>
  <c r="Q45" i="5"/>
  <c r="N45" i="5"/>
  <c r="I45" i="5"/>
  <c r="H45" i="5"/>
  <c r="J45" i="5"/>
  <c r="G45" i="5"/>
  <c r="AF44" i="5"/>
  <c r="AE44" i="5"/>
  <c r="AG44" i="5"/>
  <c r="AD44" i="5"/>
  <c r="X44" i="5"/>
  <c r="W44" i="5"/>
  <c r="Y44" i="5"/>
  <c r="V44" i="5"/>
  <c r="P44" i="5"/>
  <c r="O44" i="5"/>
  <c r="Q44" i="5"/>
  <c r="N44" i="5"/>
  <c r="I44" i="5"/>
  <c r="H44" i="5"/>
  <c r="J44" i="5"/>
  <c r="G44" i="5"/>
  <c r="AF43" i="5"/>
  <c r="AE43" i="5"/>
  <c r="AG43" i="5"/>
  <c r="AD43" i="5"/>
  <c r="X43" i="5"/>
  <c r="W43" i="5"/>
  <c r="Y43" i="5"/>
  <c r="V43" i="5"/>
  <c r="P43" i="5"/>
  <c r="O43" i="5"/>
  <c r="Q43" i="5"/>
  <c r="N43" i="5"/>
  <c r="I43" i="5"/>
  <c r="H43" i="5"/>
  <c r="J43" i="5"/>
  <c r="G43" i="5"/>
  <c r="AF42" i="5"/>
  <c r="AE42" i="5"/>
  <c r="AG42" i="5"/>
  <c r="AD42" i="5"/>
  <c r="X42" i="5"/>
  <c r="W42" i="5"/>
  <c r="Y42" i="5"/>
  <c r="V42" i="5"/>
  <c r="P42" i="5"/>
  <c r="O42" i="5"/>
  <c r="Q42" i="5"/>
  <c r="N42" i="5"/>
  <c r="I42" i="5"/>
  <c r="H42" i="5"/>
  <c r="J42" i="5"/>
  <c r="G42" i="5"/>
  <c r="AF41" i="5"/>
  <c r="AE41" i="5"/>
  <c r="AG41" i="5"/>
  <c r="AD41" i="5"/>
  <c r="X41" i="5"/>
  <c r="W41" i="5"/>
  <c r="Y41" i="5"/>
  <c r="V41" i="5"/>
  <c r="P41" i="5"/>
  <c r="O41" i="5"/>
  <c r="Q41" i="5"/>
  <c r="N41" i="5"/>
  <c r="I41" i="5"/>
  <c r="H41" i="5"/>
  <c r="J41" i="5"/>
  <c r="G41" i="5"/>
  <c r="AF40" i="5"/>
  <c r="AE40" i="5"/>
  <c r="AG40" i="5"/>
  <c r="AD40" i="5"/>
  <c r="X40" i="5"/>
  <c r="W40" i="5"/>
  <c r="Y40" i="5"/>
  <c r="V40" i="5"/>
  <c r="P40" i="5"/>
  <c r="O40" i="5"/>
  <c r="Q40" i="5"/>
  <c r="N40" i="5"/>
  <c r="I40" i="5"/>
  <c r="H40" i="5"/>
  <c r="J40" i="5"/>
  <c r="G40" i="5"/>
  <c r="AF39" i="5"/>
  <c r="AE39" i="5"/>
  <c r="AG39" i="5"/>
  <c r="AD39" i="5"/>
  <c r="X39" i="5"/>
  <c r="W39" i="5"/>
  <c r="Y39" i="5"/>
  <c r="V39" i="5"/>
  <c r="P39" i="5"/>
  <c r="O39" i="5"/>
  <c r="Q39" i="5"/>
  <c r="N39" i="5"/>
  <c r="I39" i="5"/>
  <c r="H39" i="5"/>
  <c r="J39" i="5"/>
  <c r="G39" i="5"/>
  <c r="V79" i="2"/>
  <c r="U79" i="2"/>
  <c r="X79" i="2"/>
  <c r="W79" i="2"/>
  <c r="O79" i="2"/>
  <c r="N79" i="2"/>
  <c r="Q79" i="2"/>
  <c r="P79" i="2"/>
  <c r="V78" i="2"/>
  <c r="U78" i="2"/>
  <c r="X78" i="2"/>
  <c r="W78" i="2"/>
  <c r="O78" i="2"/>
  <c r="N78" i="2"/>
  <c r="Q78" i="2"/>
  <c r="P78" i="2"/>
  <c r="H78" i="2"/>
  <c r="G78" i="2"/>
  <c r="J78" i="2"/>
  <c r="I78" i="2"/>
  <c r="V77" i="2"/>
  <c r="U77" i="2"/>
  <c r="X77" i="2"/>
  <c r="W77" i="2"/>
  <c r="O77" i="2"/>
  <c r="N77" i="2"/>
  <c r="Q77" i="2"/>
  <c r="P77" i="2"/>
  <c r="H77" i="2"/>
  <c r="G77" i="2"/>
  <c r="J77" i="2"/>
  <c r="I77" i="2"/>
  <c r="V76" i="2"/>
  <c r="U76" i="2"/>
  <c r="X76" i="2"/>
  <c r="W76" i="2"/>
  <c r="O76" i="2"/>
  <c r="N76" i="2"/>
  <c r="Q76" i="2"/>
  <c r="P76" i="2"/>
  <c r="H76" i="2"/>
  <c r="G76" i="2"/>
  <c r="J76" i="2"/>
  <c r="I76" i="2"/>
  <c r="V75" i="2"/>
  <c r="U75" i="2"/>
  <c r="X75" i="2"/>
  <c r="W75" i="2"/>
  <c r="O75" i="2"/>
  <c r="N75" i="2"/>
  <c r="Q75" i="2"/>
  <c r="P75" i="2"/>
  <c r="H75" i="2"/>
  <c r="G75" i="2"/>
  <c r="J75" i="2"/>
  <c r="I75" i="2"/>
  <c r="V74" i="2"/>
  <c r="U74" i="2"/>
  <c r="X74" i="2"/>
  <c r="W74" i="2"/>
  <c r="O74" i="2"/>
  <c r="N74" i="2"/>
  <c r="Q74" i="2"/>
  <c r="P74" i="2"/>
  <c r="H74" i="2"/>
  <c r="G74" i="2"/>
  <c r="J74" i="2"/>
  <c r="I74" i="2"/>
  <c r="V73" i="2"/>
  <c r="U73" i="2"/>
  <c r="X73" i="2"/>
  <c r="W73" i="2"/>
  <c r="O73" i="2"/>
  <c r="N73" i="2"/>
  <c r="Q73" i="2"/>
  <c r="P73" i="2"/>
  <c r="H73" i="2"/>
  <c r="G73" i="2"/>
  <c r="J73" i="2"/>
  <c r="V72" i="2"/>
  <c r="U72" i="2"/>
  <c r="X72" i="2"/>
  <c r="W72" i="2"/>
  <c r="O72" i="2"/>
  <c r="N72" i="2"/>
  <c r="Q72" i="2"/>
  <c r="P72" i="2"/>
  <c r="H72" i="2"/>
  <c r="G72" i="2"/>
  <c r="J72" i="2"/>
  <c r="I72" i="2"/>
  <c r="V71" i="2"/>
  <c r="U71" i="2"/>
  <c r="X71" i="2"/>
  <c r="W71" i="2"/>
  <c r="O71" i="2"/>
  <c r="N71" i="2"/>
  <c r="Q71" i="2"/>
  <c r="P71" i="2"/>
  <c r="H71" i="2"/>
  <c r="G71" i="2"/>
  <c r="J71" i="2"/>
  <c r="I71" i="2"/>
  <c r="V70" i="2"/>
  <c r="U70" i="2"/>
  <c r="X70" i="2"/>
  <c r="W70" i="2"/>
  <c r="O70" i="2"/>
  <c r="N70" i="2"/>
  <c r="Q70" i="2"/>
  <c r="P70" i="2"/>
  <c r="H70" i="2"/>
  <c r="G70" i="2"/>
  <c r="J70" i="2"/>
  <c r="I70" i="2"/>
  <c r="V69" i="2"/>
  <c r="U69" i="2"/>
  <c r="X69" i="2"/>
  <c r="W69" i="2"/>
  <c r="O69" i="2"/>
  <c r="N69" i="2"/>
  <c r="Q69" i="2"/>
  <c r="P69" i="2"/>
  <c r="H69" i="2"/>
  <c r="G69" i="2"/>
  <c r="J69" i="2"/>
  <c r="I69" i="2"/>
  <c r="V68" i="2"/>
  <c r="U68" i="2"/>
  <c r="X68" i="2"/>
  <c r="W68" i="2"/>
  <c r="O68" i="2"/>
  <c r="N68" i="2"/>
  <c r="Q68" i="2"/>
  <c r="P68" i="2"/>
  <c r="H68" i="2"/>
  <c r="G68" i="2"/>
  <c r="J68" i="2"/>
  <c r="I68" i="2"/>
  <c r="V67" i="2"/>
  <c r="U67" i="2"/>
  <c r="X67" i="2"/>
  <c r="W67" i="2"/>
  <c r="O67" i="2"/>
  <c r="N67" i="2"/>
  <c r="Q67" i="2"/>
  <c r="P67" i="2"/>
  <c r="H67" i="2"/>
  <c r="G67" i="2"/>
  <c r="V66" i="2"/>
  <c r="U66" i="2"/>
  <c r="X66" i="2"/>
  <c r="W66" i="2"/>
  <c r="O66" i="2"/>
  <c r="N66" i="2"/>
  <c r="Q66" i="2"/>
  <c r="P66" i="2"/>
  <c r="H66" i="2"/>
  <c r="G66" i="2"/>
  <c r="J66" i="2"/>
  <c r="I66" i="2"/>
  <c r="V65" i="2"/>
  <c r="U65" i="2"/>
  <c r="X65" i="2"/>
  <c r="W65" i="2"/>
  <c r="O65" i="2"/>
  <c r="N65" i="2"/>
  <c r="Q65" i="2"/>
  <c r="P65" i="2"/>
  <c r="H65" i="2"/>
  <c r="G65" i="2"/>
  <c r="J65" i="2"/>
  <c r="I65" i="2"/>
  <c r="V64" i="2"/>
  <c r="U64" i="2"/>
  <c r="X64" i="2"/>
  <c r="W64" i="2"/>
  <c r="O64" i="2"/>
  <c r="N64" i="2"/>
  <c r="Q64" i="2"/>
  <c r="P64" i="2"/>
  <c r="H64" i="2"/>
  <c r="G64" i="2"/>
  <c r="J64" i="2"/>
  <c r="I64" i="2"/>
  <c r="V63" i="2"/>
  <c r="U63" i="2"/>
  <c r="X63" i="2"/>
  <c r="W63" i="2"/>
  <c r="O63" i="2"/>
  <c r="N63" i="2"/>
  <c r="Q63" i="2"/>
  <c r="P63" i="2"/>
  <c r="H63" i="2"/>
  <c r="G63" i="2"/>
  <c r="J63" i="2"/>
  <c r="I63" i="2"/>
  <c r="V62" i="2"/>
  <c r="U62" i="2"/>
  <c r="X62" i="2"/>
  <c r="W62" i="2"/>
  <c r="O62" i="2"/>
  <c r="N62" i="2"/>
  <c r="Q62" i="2"/>
  <c r="P62" i="2"/>
  <c r="H62" i="2"/>
  <c r="G62" i="2"/>
  <c r="J62" i="2"/>
  <c r="I62" i="2"/>
  <c r="V61" i="2"/>
  <c r="U61" i="2"/>
  <c r="X61" i="2"/>
  <c r="W61" i="2"/>
  <c r="O61" i="2"/>
  <c r="N61" i="2"/>
  <c r="Q61" i="2"/>
  <c r="P61" i="2"/>
  <c r="H61" i="2"/>
  <c r="G61" i="2"/>
  <c r="J61" i="2"/>
  <c r="I61" i="2"/>
  <c r="V60" i="2"/>
  <c r="U60" i="2"/>
  <c r="X60" i="2"/>
  <c r="W60" i="2"/>
  <c r="O60" i="2"/>
  <c r="N60" i="2"/>
  <c r="Q60" i="2"/>
  <c r="P60" i="2"/>
  <c r="H60" i="2"/>
  <c r="G60" i="2"/>
  <c r="J60" i="2"/>
  <c r="I60" i="2"/>
  <c r="V59" i="2"/>
  <c r="U59" i="2"/>
  <c r="X59" i="2"/>
  <c r="W59" i="2"/>
  <c r="O59" i="2"/>
  <c r="N59" i="2"/>
  <c r="Q59" i="2"/>
  <c r="P59" i="2"/>
  <c r="H59" i="2"/>
  <c r="G59" i="2"/>
  <c r="J59" i="2"/>
  <c r="I59" i="2"/>
  <c r="V58" i="2"/>
  <c r="U58" i="2"/>
  <c r="X58" i="2"/>
  <c r="W58" i="2"/>
  <c r="O58" i="2"/>
  <c r="N58" i="2"/>
  <c r="Q58" i="2"/>
  <c r="P58" i="2"/>
  <c r="H58" i="2"/>
  <c r="G58" i="2"/>
  <c r="J58" i="2"/>
  <c r="I58" i="2"/>
  <c r="V57" i="2"/>
  <c r="U57" i="2"/>
  <c r="X57" i="2"/>
  <c r="W57" i="2"/>
  <c r="O57" i="2"/>
  <c r="N57" i="2"/>
  <c r="Q57" i="2"/>
  <c r="P57" i="2"/>
  <c r="H57" i="2"/>
  <c r="G57" i="2"/>
  <c r="J57" i="2"/>
  <c r="I57" i="2"/>
  <c r="V56" i="2"/>
  <c r="U56" i="2"/>
  <c r="X56" i="2"/>
  <c r="W56" i="2"/>
  <c r="O56" i="2"/>
  <c r="N56" i="2"/>
  <c r="Q56" i="2"/>
  <c r="P56" i="2"/>
  <c r="H56" i="2"/>
  <c r="G56" i="2"/>
  <c r="J56" i="2"/>
  <c r="I56" i="2"/>
  <c r="V55" i="2"/>
  <c r="U55" i="2"/>
  <c r="X55" i="2"/>
  <c r="W55" i="2"/>
  <c r="O55" i="2"/>
  <c r="N55" i="2"/>
  <c r="Q55" i="2"/>
  <c r="P55" i="2"/>
  <c r="H55" i="2"/>
  <c r="G55" i="2"/>
  <c r="J55" i="2"/>
  <c r="I55" i="2"/>
  <c r="V54" i="2"/>
  <c r="U54" i="2"/>
  <c r="X54" i="2"/>
  <c r="W54" i="2"/>
  <c r="O54" i="2"/>
  <c r="N54" i="2"/>
  <c r="Q54" i="2"/>
  <c r="P54" i="2"/>
  <c r="H54" i="2"/>
  <c r="G54" i="2"/>
  <c r="J54" i="2"/>
  <c r="I54" i="2"/>
  <c r="V53" i="2"/>
  <c r="U53" i="2"/>
  <c r="X53" i="2"/>
  <c r="W53" i="2"/>
  <c r="O53" i="2"/>
  <c r="N53" i="2"/>
  <c r="Q53" i="2"/>
  <c r="P53" i="2"/>
  <c r="H53" i="2"/>
  <c r="G53" i="2"/>
  <c r="J53" i="2"/>
  <c r="I53" i="2"/>
  <c r="V52" i="2"/>
  <c r="U52" i="2"/>
  <c r="X52" i="2"/>
  <c r="W52" i="2"/>
  <c r="O52" i="2"/>
  <c r="N52" i="2"/>
  <c r="Q52" i="2"/>
  <c r="P52" i="2"/>
  <c r="H52" i="2"/>
  <c r="G52" i="2"/>
  <c r="J52" i="2"/>
  <c r="I52" i="2"/>
  <c r="V51" i="2"/>
  <c r="U51" i="2"/>
  <c r="X51" i="2"/>
  <c r="W51" i="2"/>
  <c r="O51" i="2"/>
  <c r="N51" i="2"/>
  <c r="Q51" i="2"/>
  <c r="P51" i="2"/>
  <c r="H51" i="2"/>
  <c r="G51" i="2"/>
  <c r="J51" i="2"/>
  <c r="I51" i="2"/>
  <c r="V50" i="2"/>
  <c r="U50" i="2"/>
  <c r="X50" i="2"/>
  <c r="W50" i="2"/>
  <c r="O50" i="2"/>
  <c r="N50" i="2"/>
  <c r="Q50" i="2"/>
  <c r="P50" i="2"/>
  <c r="H50" i="2"/>
  <c r="G50" i="2"/>
  <c r="J50" i="2"/>
  <c r="I50" i="2"/>
  <c r="V49" i="2"/>
  <c r="U49" i="2"/>
  <c r="X49" i="2"/>
  <c r="W49" i="2"/>
  <c r="O49" i="2"/>
  <c r="N49" i="2"/>
  <c r="Q49" i="2"/>
  <c r="P49" i="2"/>
  <c r="H49" i="2"/>
  <c r="G49" i="2"/>
  <c r="J49" i="2"/>
  <c r="I49" i="2"/>
  <c r="V48" i="2"/>
  <c r="U48" i="2"/>
  <c r="X48" i="2"/>
  <c r="W48" i="2"/>
  <c r="O48" i="2"/>
  <c r="N48" i="2"/>
  <c r="Q48" i="2"/>
  <c r="P48" i="2"/>
  <c r="H48" i="2"/>
  <c r="G48" i="2"/>
  <c r="J48" i="2"/>
  <c r="I48" i="2"/>
  <c r="V47" i="2"/>
  <c r="U47" i="2"/>
  <c r="X47" i="2"/>
  <c r="W47" i="2"/>
  <c r="O47" i="2"/>
  <c r="N47" i="2"/>
  <c r="Q47" i="2"/>
  <c r="P47" i="2"/>
  <c r="H47" i="2"/>
  <c r="G47" i="2"/>
  <c r="J47" i="2"/>
  <c r="I47" i="2"/>
  <c r="V46" i="2"/>
  <c r="U46" i="2"/>
  <c r="X46" i="2"/>
  <c r="W46" i="2"/>
  <c r="O46" i="2"/>
  <c r="N46" i="2"/>
  <c r="Q46" i="2"/>
  <c r="P46" i="2"/>
  <c r="H46" i="2"/>
  <c r="G46" i="2"/>
  <c r="J46" i="2"/>
  <c r="I46" i="2"/>
  <c r="V45" i="2"/>
  <c r="U45" i="2"/>
  <c r="X45" i="2"/>
  <c r="W45" i="2"/>
  <c r="O45" i="2"/>
  <c r="N45" i="2"/>
  <c r="Q45" i="2"/>
  <c r="P45" i="2"/>
  <c r="H45" i="2"/>
  <c r="G45" i="2"/>
  <c r="J45" i="2"/>
  <c r="I45" i="2"/>
  <c r="V44" i="2"/>
  <c r="U44" i="2"/>
  <c r="X44" i="2"/>
  <c r="W44" i="2"/>
  <c r="O44" i="2"/>
  <c r="N44" i="2"/>
  <c r="Q44" i="2"/>
  <c r="P44" i="2"/>
  <c r="H44" i="2"/>
  <c r="G44" i="2"/>
  <c r="J44" i="2"/>
  <c r="I44" i="2"/>
  <c r="V43" i="2"/>
  <c r="U43" i="2"/>
  <c r="X43" i="2"/>
  <c r="W43" i="2"/>
  <c r="O43" i="2"/>
  <c r="N43" i="2"/>
  <c r="Q43" i="2"/>
  <c r="P43" i="2"/>
  <c r="H43" i="2"/>
  <c r="G43" i="2"/>
  <c r="J43" i="2"/>
  <c r="I43" i="2"/>
  <c r="V42" i="2"/>
  <c r="U42" i="2"/>
  <c r="X42" i="2"/>
  <c r="W42" i="2"/>
  <c r="O42" i="2"/>
  <c r="N42" i="2"/>
  <c r="Q42" i="2"/>
  <c r="P42" i="2"/>
  <c r="H42" i="2"/>
  <c r="G42" i="2"/>
  <c r="J42" i="2"/>
  <c r="I42" i="2"/>
  <c r="V41" i="2"/>
  <c r="U41" i="2"/>
  <c r="X41" i="2"/>
  <c r="W41" i="2"/>
  <c r="O41" i="2"/>
  <c r="N41" i="2"/>
  <c r="Q41" i="2"/>
  <c r="P41" i="2"/>
  <c r="H41" i="2"/>
  <c r="G41" i="2"/>
  <c r="J41" i="2"/>
  <c r="I41" i="2"/>
  <c r="V40" i="2"/>
  <c r="U40" i="2"/>
  <c r="X40" i="2"/>
  <c r="W40" i="2"/>
  <c r="O40" i="2"/>
  <c r="N40" i="2"/>
  <c r="Q40" i="2"/>
  <c r="P40" i="2"/>
  <c r="H40" i="2"/>
  <c r="G40" i="2"/>
  <c r="J40" i="2"/>
  <c r="I40" i="2"/>
  <c r="V39" i="2"/>
  <c r="U39" i="2"/>
  <c r="X39" i="2"/>
  <c r="W39" i="2"/>
  <c r="O39" i="2"/>
  <c r="N39" i="2"/>
  <c r="Q39" i="2"/>
  <c r="P39" i="2"/>
  <c r="H39" i="2"/>
  <c r="G39" i="2"/>
  <c r="J39" i="2"/>
  <c r="I39" i="2"/>
  <c r="V38" i="2"/>
  <c r="U38" i="2"/>
  <c r="X38" i="2"/>
  <c r="W38" i="2"/>
  <c r="O38" i="2"/>
  <c r="N38" i="2"/>
  <c r="Q38" i="2"/>
  <c r="P38" i="2"/>
  <c r="H38" i="2"/>
  <c r="G38" i="2"/>
  <c r="J38" i="2"/>
  <c r="I38" i="2"/>
  <c r="V37" i="2"/>
  <c r="U37" i="2"/>
  <c r="X37" i="2"/>
  <c r="W37" i="2"/>
  <c r="O37" i="2"/>
  <c r="N37" i="2"/>
  <c r="Q37" i="2"/>
  <c r="P37" i="2"/>
  <c r="H37" i="2"/>
  <c r="G37" i="2"/>
  <c r="J37" i="2"/>
  <c r="I37" i="2"/>
  <c r="V36" i="2"/>
  <c r="U36" i="2"/>
  <c r="X36" i="2"/>
  <c r="W36" i="2"/>
  <c r="O36" i="2"/>
  <c r="N36" i="2"/>
  <c r="Q36" i="2"/>
  <c r="P36" i="2"/>
  <c r="H36" i="2"/>
  <c r="G36" i="2"/>
  <c r="J36" i="2"/>
  <c r="I36" i="2"/>
  <c r="V35" i="2"/>
  <c r="U35" i="2"/>
  <c r="X35" i="2"/>
  <c r="W35" i="2"/>
  <c r="O35" i="2"/>
  <c r="N35" i="2"/>
  <c r="Q35" i="2"/>
  <c r="P35" i="2"/>
  <c r="H35" i="2"/>
  <c r="G35" i="2"/>
  <c r="J35" i="2"/>
  <c r="I35" i="2"/>
  <c r="V34" i="2"/>
  <c r="U34" i="2"/>
  <c r="X34" i="2"/>
  <c r="W34" i="2"/>
  <c r="O34" i="2"/>
  <c r="N34" i="2"/>
  <c r="Q34" i="2"/>
  <c r="P34" i="2"/>
  <c r="H34" i="2"/>
  <c r="G34" i="2"/>
  <c r="J34" i="2"/>
  <c r="I34" i="2"/>
  <c r="V33" i="2"/>
  <c r="U33" i="2"/>
  <c r="X33" i="2"/>
  <c r="W33" i="2"/>
  <c r="O33" i="2"/>
  <c r="N33" i="2"/>
  <c r="Q33" i="2"/>
  <c r="P33" i="2"/>
  <c r="H33" i="2"/>
  <c r="G33" i="2"/>
  <c r="J33" i="2"/>
  <c r="I33" i="2"/>
  <c r="V32" i="2"/>
  <c r="U32" i="2"/>
  <c r="X32" i="2"/>
  <c r="W32" i="2"/>
  <c r="O32" i="2"/>
  <c r="N32" i="2"/>
  <c r="Q32" i="2"/>
  <c r="P32" i="2"/>
  <c r="H32" i="2"/>
  <c r="G32" i="2"/>
  <c r="J32" i="2"/>
  <c r="I32" i="2"/>
  <c r="V31" i="2"/>
  <c r="U31" i="2"/>
  <c r="X31" i="2"/>
  <c r="W31" i="2"/>
  <c r="O31" i="2"/>
  <c r="N31" i="2"/>
  <c r="Q31" i="2"/>
  <c r="P31" i="2"/>
  <c r="H31" i="2"/>
  <c r="G31" i="2"/>
  <c r="J31" i="2"/>
  <c r="I31" i="2"/>
  <c r="V30" i="2"/>
  <c r="U30" i="2"/>
  <c r="X30" i="2"/>
  <c r="W30" i="2"/>
  <c r="O30" i="2"/>
  <c r="N30" i="2"/>
  <c r="Q30" i="2"/>
  <c r="P30" i="2"/>
  <c r="H30" i="2"/>
  <c r="G30" i="2"/>
  <c r="J30" i="2"/>
  <c r="I30" i="2"/>
  <c r="V29" i="2"/>
  <c r="U29" i="2"/>
  <c r="X29" i="2"/>
  <c r="W29" i="2"/>
  <c r="O29" i="2"/>
  <c r="N29" i="2"/>
  <c r="Q29" i="2"/>
  <c r="P29" i="2"/>
  <c r="H29" i="2"/>
  <c r="G29" i="2"/>
  <c r="J29" i="2"/>
  <c r="I29" i="2"/>
  <c r="V28" i="2"/>
  <c r="U28" i="2"/>
  <c r="X28" i="2"/>
  <c r="W28" i="2"/>
  <c r="O28" i="2"/>
  <c r="N28" i="2"/>
  <c r="Q28" i="2"/>
  <c r="P28" i="2"/>
  <c r="H28" i="2"/>
  <c r="G28" i="2"/>
  <c r="J28" i="2"/>
  <c r="I28" i="2"/>
  <c r="V27" i="2"/>
  <c r="U27" i="2"/>
  <c r="X27" i="2"/>
  <c r="W27" i="2"/>
  <c r="O27" i="2"/>
  <c r="N27" i="2"/>
  <c r="Q27" i="2"/>
  <c r="P27" i="2"/>
  <c r="H27" i="2"/>
  <c r="G27" i="2"/>
  <c r="J27" i="2"/>
  <c r="I27" i="2"/>
  <c r="V26" i="2"/>
  <c r="U26" i="2"/>
  <c r="X26" i="2"/>
  <c r="W26" i="2"/>
  <c r="O26" i="2"/>
  <c r="N26" i="2"/>
  <c r="Q26" i="2"/>
  <c r="P26" i="2"/>
  <c r="H26" i="2"/>
  <c r="G26" i="2"/>
  <c r="J26" i="2"/>
  <c r="I26" i="2"/>
  <c r="V25" i="2"/>
  <c r="U25" i="2"/>
  <c r="X25" i="2"/>
  <c r="W25" i="2"/>
  <c r="O25" i="2"/>
  <c r="N25" i="2"/>
  <c r="Q25" i="2"/>
  <c r="P25" i="2"/>
  <c r="H25" i="2"/>
  <c r="G25" i="2"/>
  <c r="J25" i="2"/>
  <c r="I25" i="2"/>
  <c r="V24" i="2"/>
  <c r="U24" i="2"/>
  <c r="X24" i="2"/>
  <c r="W24" i="2"/>
  <c r="O24" i="2"/>
  <c r="N24" i="2"/>
  <c r="Q24" i="2"/>
  <c r="P24" i="2"/>
  <c r="H24" i="2"/>
  <c r="G24" i="2"/>
  <c r="J24" i="2"/>
  <c r="I24" i="2"/>
</calcChain>
</file>

<file path=xl/sharedStrings.xml><?xml version="1.0" encoding="utf-8"?>
<sst xmlns="http://schemas.openxmlformats.org/spreadsheetml/2006/main" count="2219" uniqueCount="442">
  <si>
    <t>SampleID</t>
  </si>
  <si>
    <t>P28 Female gonad</t>
  </si>
  <si>
    <t>P10 Male Gonad</t>
  </si>
  <si>
    <t>Larvae 155</t>
  </si>
  <si>
    <t>Larvae 159</t>
  </si>
  <si>
    <t>Digest</t>
  </si>
  <si>
    <t>ALUI only</t>
  </si>
  <si>
    <t>ALUI + HPAII</t>
  </si>
  <si>
    <t>ALUI + MSPI</t>
  </si>
  <si>
    <t>%background</t>
  </si>
  <si>
    <t>OysterM2_C975_INT</t>
  </si>
  <si>
    <t>KB0006</t>
  </si>
  <si>
    <t>GRYBRG</t>
  </si>
  <si>
    <t>POS_A(128)</t>
  </si>
  <si>
    <t>YBRGRB</t>
  </si>
  <si>
    <t>POS_B(32)</t>
  </si>
  <si>
    <t>BYBGYB</t>
  </si>
  <si>
    <t>POS_C(8)</t>
  </si>
  <si>
    <t>RGBYGB</t>
  </si>
  <si>
    <t>POS_D(2)</t>
  </si>
  <si>
    <t>YGBGRY</t>
  </si>
  <si>
    <t>POS_E(0.5)</t>
  </si>
  <si>
    <t>GRYRGB</t>
  </si>
  <si>
    <t>POS_F(0.125)</t>
  </si>
  <si>
    <t>GBRYGY</t>
  </si>
  <si>
    <t>NEG_A(0)</t>
  </si>
  <si>
    <t>YRGBYR</t>
  </si>
  <si>
    <t>NEG_B(0)</t>
  </si>
  <si>
    <t>BRYRBR</t>
  </si>
  <si>
    <t>NEG_C(0)</t>
  </si>
  <si>
    <t>BYGBYG</t>
  </si>
  <si>
    <t>NEG_D(0)</t>
  </si>
  <si>
    <t>GBRBYG</t>
  </si>
  <si>
    <t>NEG_E(0)</t>
  </si>
  <si>
    <t>YBRYBR</t>
  </si>
  <si>
    <t>NEG_F(0)</t>
  </si>
  <si>
    <t>RYGYBY</t>
  </si>
  <si>
    <t>NEG_G(0)</t>
  </si>
  <si>
    <t>RYGRGR</t>
  </si>
  <si>
    <t>NEG_H(0)</t>
  </si>
  <si>
    <t>RBGBGB</t>
  </si>
  <si>
    <t>AJ512213_743</t>
  </si>
  <si>
    <t>BGBRBR</t>
  </si>
  <si>
    <t>AJ543432_200</t>
  </si>
  <si>
    <t>BGBRGB</t>
  </si>
  <si>
    <t>AJ543432_4598</t>
  </si>
  <si>
    <t>BRYRBY</t>
  </si>
  <si>
    <t>AJ543432_5207</t>
  </si>
  <si>
    <t>YGYRYG</t>
  </si>
  <si>
    <t>AJ565452_p_cg_6_55</t>
  </si>
  <si>
    <t>GYGBYR</t>
  </si>
  <si>
    <t>AJ565748_p_cg_6_56</t>
  </si>
  <si>
    <t>RBYGRY</t>
  </si>
  <si>
    <t>AJ971240_p_cg_6_616</t>
  </si>
  <si>
    <t>GBRYGB</t>
  </si>
  <si>
    <t>AM853797_p_cg_6_463</t>
  </si>
  <si>
    <t>YBRGYR</t>
  </si>
  <si>
    <t>AM855415_p_cg_6_704</t>
  </si>
  <si>
    <t>RYRBRB</t>
  </si>
  <si>
    <t>AM856127_p_cg_6_589</t>
  </si>
  <si>
    <t>RYBRYR</t>
  </si>
  <si>
    <t>AM857854_p_cg_6_74</t>
  </si>
  <si>
    <t>RYGRYB</t>
  </si>
  <si>
    <t>AM859411_p_cg_6_74</t>
  </si>
  <si>
    <t>GRYBYG</t>
  </si>
  <si>
    <t>AM862998_p_cg_6_207</t>
  </si>
  <si>
    <t>YBYRGY</t>
  </si>
  <si>
    <t>AM864646_p_cg_6_192</t>
  </si>
  <si>
    <t>RGBYRB</t>
  </si>
  <si>
    <t>AM866665_p_cg_6_214</t>
  </si>
  <si>
    <t>BGBYBY</t>
  </si>
  <si>
    <t>AM905317_5890</t>
  </si>
  <si>
    <t>BYRYGB</t>
  </si>
  <si>
    <t>AM905317_715</t>
  </si>
  <si>
    <t>BGYBYG</t>
  </si>
  <si>
    <t>AY713399_p_cg_6_400</t>
  </si>
  <si>
    <t>YGRBGR</t>
  </si>
  <si>
    <t>BQ426644_p_cg_6_674</t>
  </si>
  <si>
    <t>YRGBYB</t>
  </si>
  <si>
    <t>CU682098_p_cg_6_206</t>
  </si>
  <si>
    <t>BRYRYR</t>
  </si>
  <si>
    <t>CU984433_p_cg_6_533</t>
  </si>
  <si>
    <t>BYGYGR</t>
  </si>
  <si>
    <t>CU986348_p_cg_6_530</t>
  </si>
  <si>
    <t>YRGYRG</t>
  </si>
  <si>
    <t>CU986550_p_cg_6_18</t>
  </si>
  <si>
    <t>YBYBYB</t>
  </si>
  <si>
    <t>CU987656_p_cg_6_190</t>
  </si>
  <si>
    <t>RGRYGB</t>
  </si>
  <si>
    <t>CU987661_p_cg_6_619</t>
  </si>
  <si>
    <t>GRBYBY</t>
  </si>
  <si>
    <t>CU988599_p_cg_6_32</t>
  </si>
  <si>
    <t>RBYGBR</t>
  </si>
  <si>
    <t>CU989939_p_cg_6_133</t>
  </si>
  <si>
    <t>BYBYRB</t>
  </si>
  <si>
    <t>CU991755_p_cg_6_420</t>
  </si>
  <si>
    <t>YBGRBG</t>
  </si>
  <si>
    <t>CU993735_p_cg_6_189</t>
  </si>
  <si>
    <t>RYBRBY</t>
  </si>
  <si>
    <t>EE677744_p_cg_6_69</t>
  </si>
  <si>
    <t>RBRBYG</t>
  </si>
  <si>
    <t>ES789480_p_cg_6_411</t>
  </si>
  <si>
    <t>BGRGBR</t>
  </si>
  <si>
    <t>EU342886_1129</t>
  </si>
  <si>
    <t>BRGBRG</t>
  </si>
  <si>
    <t>EU342886_3306</t>
  </si>
  <si>
    <t>GBGYGR</t>
  </si>
  <si>
    <t>EW777519_206</t>
  </si>
  <si>
    <t>BYBYRY</t>
  </si>
  <si>
    <t>EW777722_272</t>
  </si>
  <si>
    <t>BYRYBR</t>
  </si>
  <si>
    <t>EW778340_662</t>
  </si>
  <si>
    <t>BRBRYB</t>
  </si>
  <si>
    <t>EW778934_p_cg_6_225</t>
  </si>
  <si>
    <t>BGRGBY</t>
  </si>
  <si>
    <t>EW779105_89</t>
  </si>
  <si>
    <t>BRBGRG</t>
  </si>
  <si>
    <t>EW779217_435</t>
  </si>
  <si>
    <t>GRBRGY</t>
  </si>
  <si>
    <t>EW779247_392</t>
  </si>
  <si>
    <t>GYBGBG</t>
  </si>
  <si>
    <t>EW779551_p_cg_6_124</t>
  </si>
  <si>
    <t>GBYBRB</t>
  </si>
  <si>
    <t>EW779551_p_cg_6_551</t>
  </si>
  <si>
    <t>GYRBYG</t>
  </si>
  <si>
    <t>FP000509_p_cg_6_270</t>
  </si>
  <si>
    <t>RGRYGR</t>
  </si>
  <si>
    <t>FP001424_p_cg_6_111</t>
  </si>
  <si>
    <t>YGBGRG</t>
  </si>
  <si>
    <t>FP008556_p_cg_6_5</t>
  </si>
  <si>
    <t>YGRBRY</t>
  </si>
  <si>
    <t>FP091107_p_cg_6_315</t>
  </si>
  <si>
    <t>GBRYGR</t>
  </si>
  <si>
    <t>GU207410_170500</t>
  </si>
  <si>
    <t>GBGYRB</t>
  </si>
  <si>
    <t>GU207411_26930</t>
  </si>
  <si>
    <t>GYBGRY</t>
  </si>
  <si>
    <t>GU207412_40763</t>
  </si>
  <si>
    <t>GYGBGB</t>
  </si>
  <si>
    <t>GU207412_41560</t>
  </si>
  <si>
    <t>GRYBGY</t>
  </si>
  <si>
    <t>GU207412_50441</t>
  </si>
  <si>
    <t>YBGRGY</t>
  </si>
  <si>
    <t>GU207415_8453</t>
  </si>
  <si>
    <t>YBYRGR</t>
  </si>
  <si>
    <t>GU207430_132704</t>
  </si>
  <si>
    <t>YGYRYR</t>
  </si>
  <si>
    <t>GU207456_52397</t>
  </si>
  <si>
    <t>YBRGBG</t>
  </si>
  <si>
    <t>GU207459_125</t>
  </si>
  <si>
    <t>YRYGBR</t>
  </si>
  <si>
    <t>GU324325_133982</t>
  </si>
  <si>
    <t xml:space="preserve"> = prev methylated</t>
  </si>
  <si>
    <t xml:space="preserve"> = prev methylated in 2 of 4 reps, not super comfy w/ these</t>
  </si>
  <si>
    <t xml:space="preserve"> = meth in larvae &amp; maybe sperm</t>
  </si>
  <si>
    <t xml:space="preserve"> =maybe meth in sperm</t>
  </si>
  <si>
    <t>OA</t>
  </si>
  <si>
    <t>Subtracted MSP</t>
  </si>
  <si>
    <t>EE2</t>
  </si>
  <si>
    <t>Larvae</t>
  </si>
  <si>
    <t>Sperm</t>
  </si>
  <si>
    <t>% methylated</t>
  </si>
  <si>
    <t>Background (Average + 2STD)*</t>
  </si>
  <si>
    <r>
      <rPr>
        <b/>
        <i/>
        <sz val="11"/>
        <rFont val="Calibri"/>
        <family val="2"/>
        <scheme val="minor"/>
      </rPr>
      <t>*</t>
    </r>
    <r>
      <rPr>
        <i/>
        <sz val="11"/>
        <color rgb="FFC00000"/>
        <rFont val="Calibri"/>
        <family val="2"/>
        <scheme val="minor"/>
      </rPr>
      <t>Any counts below this value are considered background and are dimmed to grey font</t>
    </r>
  </si>
  <si>
    <t xml:space="preserve">A </t>
  </si>
  <si>
    <t>C</t>
  </si>
  <si>
    <t>F</t>
  </si>
  <si>
    <t>H</t>
  </si>
  <si>
    <t>Ovary</t>
  </si>
  <si>
    <t>Ovary - Subtracted</t>
  </si>
  <si>
    <t>Sperm -Subtracted</t>
  </si>
  <si>
    <t>Larvae 5-a2a</t>
  </si>
  <si>
    <t>Larvae 5-aza -Substracted</t>
  </si>
  <si>
    <t>Larvae v.t.</t>
  </si>
  <si>
    <t>% background (msp/alu)</t>
  </si>
  <si>
    <t>File Attributes</t>
  </si>
  <si>
    <t>File name</t>
  </si>
  <si>
    <t>20130604_Oyster 6-3_01_01</t>
  </si>
  <si>
    <t>20130604_Oyster 6-3_01_05</t>
  </si>
  <si>
    <t>20130604_Oyster 6-3_01_09</t>
  </si>
  <si>
    <t>20130604_Oyster 6-3_01_02</t>
  </si>
  <si>
    <t>20130604_Oyster 6-3_01_06</t>
  </si>
  <si>
    <t>20130604_Oyster 6-3_01_10</t>
  </si>
  <si>
    <t>20130604_Oyster 6-3_01_03</t>
  </si>
  <si>
    <t>20130604_Oyster 6-3_01_07</t>
  </si>
  <si>
    <t>20130604_Oyster 6-3_01_11</t>
  </si>
  <si>
    <t>20130604_Oyster 6-3_01_04</t>
  </si>
  <si>
    <t>20130604_Oyster 6-3_01_08</t>
  </si>
  <si>
    <t>20130604_Oyster 6-3_01_12</t>
  </si>
  <si>
    <t xml:space="preserve">Sample ID </t>
  </si>
  <si>
    <t>CTR 44</t>
  </si>
  <si>
    <t>CTR 45</t>
  </si>
  <si>
    <t>CTR 57</t>
  </si>
  <si>
    <t>CTR 58</t>
  </si>
  <si>
    <t xml:space="preserve">Sample Date </t>
  </si>
  <si>
    <t xml:space="preserve">File Version </t>
  </si>
  <si>
    <t xml:space="preserve">GeneRLF </t>
  </si>
  <si>
    <t>ALU I</t>
  </si>
  <si>
    <t>ALU I + HPA</t>
  </si>
  <si>
    <t>ALU I + MSP</t>
  </si>
  <si>
    <t>background</t>
  </si>
  <si>
    <t>Alu-Msp</t>
  </si>
  <si>
    <t>Hpa-Msp</t>
  </si>
  <si>
    <t>%meth</t>
  </si>
  <si>
    <t>Lane Attributes</t>
  </si>
  <si>
    <t>Lane ID</t>
  </si>
  <si>
    <t xml:space="preserve">FOV Count </t>
  </si>
  <si>
    <t>FOV Counted</t>
  </si>
  <si>
    <t>Scanner ID</t>
  </si>
  <si>
    <t>StagePosition</t>
  </si>
  <si>
    <t>Binding Density</t>
  </si>
  <si>
    <t>Reporter Counts</t>
  </si>
  <si>
    <t>Code Class</t>
  </si>
  <si>
    <t>Accession</t>
  </si>
  <si>
    <t>Positive</t>
  </si>
  <si>
    <t>ERCC_00117.1</t>
  </si>
  <si>
    <t>ERCC_00112.1</t>
  </si>
  <si>
    <t>ERCC_00002.1</t>
  </si>
  <si>
    <t>ERCC_00092.1</t>
  </si>
  <si>
    <t>ERCC_00035.1</t>
  </si>
  <si>
    <t>ERCC_00034.1</t>
  </si>
  <si>
    <t>Negative</t>
  </si>
  <si>
    <t>ERCC_00096.1</t>
  </si>
  <si>
    <t>ERCC_00041.1</t>
  </si>
  <si>
    <t>ERCC_00019.1</t>
  </si>
  <si>
    <t>ERCC_00076.1</t>
  </si>
  <si>
    <t>ERCC_00098.1</t>
  </si>
  <si>
    <t>ERCC_00126.1</t>
  </si>
  <si>
    <t>ERCC_00144.1</t>
  </si>
  <si>
    <t>ERCC_00154.1</t>
  </si>
  <si>
    <t>Purification</t>
  </si>
  <si>
    <t>purespike1.1</t>
  </si>
  <si>
    <t>purespike2.1</t>
  </si>
  <si>
    <t>purespike3.1</t>
  </si>
  <si>
    <t>Binding</t>
  </si>
  <si>
    <t>bindspike1.1</t>
  </si>
  <si>
    <t>bindspike2.1</t>
  </si>
  <si>
    <t>bindspike3.1</t>
  </si>
  <si>
    <t>Endogenous</t>
  </si>
  <si>
    <t>1</t>
  </si>
  <si>
    <t>AJ512213_743.1</t>
  </si>
  <si>
    <t>2</t>
  </si>
  <si>
    <t>AJ543432_200.1</t>
  </si>
  <si>
    <t>3</t>
  </si>
  <si>
    <t>AJ543432_4598.1</t>
  </si>
  <si>
    <t>4</t>
  </si>
  <si>
    <t>AJ543432_5207.1</t>
  </si>
  <si>
    <t>5</t>
  </si>
  <si>
    <t>AJ565452_p_cg_6_55.1</t>
  </si>
  <si>
    <t>6</t>
  </si>
  <si>
    <t>AJ565748_p_cg_6_56.1</t>
  </si>
  <si>
    <t>7</t>
  </si>
  <si>
    <t>AJ971240_p_cg_6_616.1</t>
  </si>
  <si>
    <t>8</t>
  </si>
  <si>
    <t>AM853797_p_cg_6_463.1</t>
  </si>
  <si>
    <t>9</t>
  </si>
  <si>
    <t>AM855415_p_cg_6_704.1</t>
  </si>
  <si>
    <t>10</t>
  </si>
  <si>
    <t>AM856127_p_cg_6_589.1</t>
  </si>
  <si>
    <t>11</t>
  </si>
  <si>
    <t>AM857854_p_cg_6_74.1</t>
  </si>
  <si>
    <t>12</t>
  </si>
  <si>
    <t>AM859411_p_cg_6_74.1</t>
  </si>
  <si>
    <t>13</t>
  </si>
  <si>
    <t>AM862998_p_cg_6_207.1</t>
  </si>
  <si>
    <t>14</t>
  </si>
  <si>
    <t>AM864646_p_cg_6_192.1</t>
  </si>
  <si>
    <t>15</t>
  </si>
  <si>
    <t>AM866665_p_cg_6_214.1</t>
  </si>
  <si>
    <t>16</t>
  </si>
  <si>
    <t>AM905317_5890.1</t>
  </si>
  <si>
    <t>17</t>
  </si>
  <si>
    <t>AM905317_715.1</t>
  </si>
  <si>
    <t>18</t>
  </si>
  <si>
    <t>AY713399_p_cg_6_400.1</t>
  </si>
  <si>
    <t>19</t>
  </si>
  <si>
    <t>BQ426644_p_cg_6_674.1</t>
  </si>
  <si>
    <t>20</t>
  </si>
  <si>
    <t>CU682098_p_cg_6_206.1</t>
  </si>
  <si>
    <t>21</t>
  </si>
  <si>
    <t>CU984433_p_cg_6_533.1</t>
  </si>
  <si>
    <t>22</t>
  </si>
  <si>
    <t>CU986348_p_cg_6_530.1</t>
  </si>
  <si>
    <t>23</t>
  </si>
  <si>
    <t>CU986550_p_cg_6_18.1</t>
  </si>
  <si>
    <t>24</t>
  </si>
  <si>
    <t>CU987656_p_cg_6_190.1</t>
  </si>
  <si>
    <t>25</t>
  </si>
  <si>
    <t>CU987661_p_cg_6_619.1</t>
  </si>
  <si>
    <t>vinc a</t>
  </si>
  <si>
    <t>vinc b</t>
  </si>
  <si>
    <t>vinc c</t>
  </si>
  <si>
    <t>vinc d</t>
  </si>
  <si>
    <t>26</t>
  </si>
  <si>
    <t>CU988599_p_cg_6_32.1</t>
  </si>
  <si>
    <t>27</t>
  </si>
  <si>
    <t>CU989939_p_cg_6_133.1</t>
  </si>
  <si>
    <t>28</t>
  </si>
  <si>
    <t>CU991755_p_cg_6_420.1</t>
  </si>
  <si>
    <t>29</t>
  </si>
  <si>
    <t>CU993735_p_cg_6_189.1</t>
  </si>
  <si>
    <t>30</t>
  </si>
  <si>
    <t>EE677744_p_cg_6_69.1</t>
  </si>
  <si>
    <t>31</t>
  </si>
  <si>
    <t>ES789480_p_cg_6_411.1</t>
  </si>
  <si>
    <t>32</t>
  </si>
  <si>
    <t>EU342886_1129.1</t>
  </si>
  <si>
    <t>33</t>
  </si>
  <si>
    <t>EU342886_3306.1</t>
  </si>
  <si>
    <t>34</t>
  </si>
  <si>
    <t>EW777519_206.1</t>
  </si>
  <si>
    <t>35</t>
  </si>
  <si>
    <t>EW777722_272.1</t>
  </si>
  <si>
    <t>36</t>
  </si>
  <si>
    <t>EW778340_662.1</t>
  </si>
  <si>
    <t>37</t>
  </si>
  <si>
    <t>EW778934_p_cg_6_225.1</t>
  </si>
  <si>
    <t>38</t>
  </si>
  <si>
    <t>EW779105_89.1</t>
  </si>
  <si>
    <t>NA</t>
  </si>
  <si>
    <t>39</t>
  </si>
  <si>
    <t>EW779217_435.1</t>
  </si>
  <si>
    <t>40</t>
  </si>
  <si>
    <t>EW779247_392.1</t>
  </si>
  <si>
    <t>41</t>
  </si>
  <si>
    <t>EW779551_p_cg_6_124.1</t>
  </si>
  <si>
    <t>42</t>
  </si>
  <si>
    <t>EW779551_p_cg_6_551.1</t>
  </si>
  <si>
    <t>43</t>
  </si>
  <si>
    <t>FP000509_p_cg_6_270.1</t>
  </si>
  <si>
    <t>44</t>
  </si>
  <si>
    <t>FP001424_p_cg_6_111.1</t>
  </si>
  <si>
    <t>45</t>
  </si>
  <si>
    <t>FP008556_p_cg_6_5.1</t>
  </si>
  <si>
    <t>46</t>
  </si>
  <si>
    <t>FP091107_p_cg_6_315.1</t>
  </si>
  <si>
    <t>47</t>
  </si>
  <si>
    <t>GU207410_170500.1</t>
  </si>
  <si>
    <t>48</t>
  </si>
  <si>
    <t>GU207411_26930.1</t>
  </si>
  <si>
    <t>49</t>
  </si>
  <si>
    <t>GU207412_40763.1</t>
  </si>
  <si>
    <t>50</t>
  </si>
  <si>
    <t>GU207412_41560.1</t>
  </si>
  <si>
    <t>51</t>
  </si>
  <si>
    <t>GU207412_50441.1</t>
  </si>
  <si>
    <t>52</t>
  </si>
  <si>
    <t>GU207415_8453.1</t>
  </si>
  <si>
    <t>53</t>
  </si>
  <si>
    <t>GU207430_132704.1</t>
  </si>
  <si>
    <t>54</t>
  </si>
  <si>
    <t>GU207456_52397.1</t>
  </si>
  <si>
    <t>55</t>
  </si>
  <si>
    <t>GU207459_125.1</t>
  </si>
  <si>
    <t>56</t>
  </si>
  <si>
    <t>GU324325_133982.1</t>
  </si>
  <si>
    <t>VINC 3</t>
  </si>
  <si>
    <t>VINC 4</t>
  </si>
  <si>
    <t>VINC 20</t>
  </si>
  <si>
    <t>VINC 21</t>
  </si>
  <si>
    <t>%methylation</t>
  </si>
  <si>
    <t>Positive Controls</t>
  </si>
  <si>
    <r>
      <t>*</t>
    </r>
    <r>
      <rPr>
        <i/>
        <sz val="11"/>
        <color rgb="FFC00000"/>
        <rFont val="Calibri"/>
        <family val="2"/>
        <scheme val="minor"/>
      </rPr>
      <t>Any counts below this value are considered background and are dimmed to grey font</t>
    </r>
  </si>
  <si>
    <t>Negative Controls</t>
  </si>
  <si>
    <t>Background (avg+2SD)</t>
  </si>
  <si>
    <t>Summary</t>
  </si>
  <si>
    <t>There is definitely variability between assays (although not caclulated here, within assay was pretty consistent). The other observation is that 060513 did not work well, both in terms of the positive control and much higher negative controls than normal</t>
  </si>
  <si>
    <t>List of probes (by number) that do not work due to low counts</t>
  </si>
  <si>
    <t>Summary:</t>
  </si>
  <si>
    <t>do not use data from the following probes (7,3,and 26 may be assay specific)</t>
  </si>
  <si>
    <t>; File generated at 10/5/2011 03:44:50 PM</t>
  </si>
  <si>
    <t>; File generated by nCounterMtxCollector 2.0.0.2</t>
  </si>
  <si>
    <t>; Report type 0: RCC summary</t>
  </si>
  <si>
    <t>Replicate Average</t>
  </si>
  <si>
    <t>Owner</t>
  </si>
  <si>
    <t>RLH</t>
  </si>
  <si>
    <t>Date</t>
  </si>
  <si>
    <t>CartridgeID</t>
  </si>
  <si>
    <t>Oyster 3</t>
  </si>
  <si>
    <t>GeneRLF</t>
  </si>
  <si>
    <t>LaneID</t>
  </si>
  <si>
    <t>FovCount</t>
  </si>
  <si>
    <t>Registered</t>
  </si>
  <si>
    <t>FovScanned</t>
  </si>
  <si>
    <t>PctReg</t>
  </si>
  <si>
    <t>Scanner</t>
  </si>
  <si>
    <t>SpotDensity</t>
  </si>
  <si>
    <t>BGRYGR</t>
  </si>
  <si>
    <t>YRBRBY</t>
  </si>
  <si>
    <t>RBYBYB</t>
  </si>
  <si>
    <t>BRYBGY</t>
  </si>
  <si>
    <t>YGBYBG</t>
  </si>
  <si>
    <t>GBRGYB</t>
  </si>
  <si>
    <t>Analyses performed by Nanostring includes a normalization to positive control, except on the most recent assay.  Not sure what they're doing there.  Need to check this.</t>
  </si>
  <si>
    <t>AluI</t>
  </si>
  <si>
    <t>%BG</t>
  </si>
  <si>
    <t>report</t>
  </si>
  <si>
    <t>gillA</t>
  </si>
  <si>
    <t>gillC</t>
  </si>
  <si>
    <t>gillF</t>
  </si>
  <si>
    <t>gillH</t>
  </si>
  <si>
    <t>OA gill</t>
  </si>
  <si>
    <t>larvae</t>
  </si>
  <si>
    <t>sperm</t>
  </si>
  <si>
    <r>
      <t>*</t>
    </r>
    <r>
      <rPr>
        <i/>
        <sz val="11"/>
        <rFont val="Calibri"/>
        <scheme val="minor"/>
      </rPr>
      <t>Any counts below this value are considered background and are dimmed to grey font</t>
    </r>
  </si>
  <si>
    <t>EE2 gill</t>
  </si>
  <si>
    <t>.</t>
  </si>
  <si>
    <t>ovary</t>
  </si>
  <si>
    <t>larvae 5-aza</t>
  </si>
  <si>
    <t>larvae v.t.</t>
  </si>
  <si>
    <t>female gonad(p28)</t>
  </si>
  <si>
    <t>male gonad (P10)</t>
  </si>
  <si>
    <t>larvae 155</t>
  </si>
  <si>
    <t>larvae 159</t>
  </si>
  <si>
    <t>vinc3</t>
  </si>
  <si>
    <t>vinc4</t>
  </si>
  <si>
    <t>vinc20</t>
  </si>
  <si>
    <t>vinc21</t>
  </si>
  <si>
    <t>cntrl44</t>
  </si>
  <si>
    <t>cntrl45</t>
  </si>
  <si>
    <t>cntrl57</t>
  </si>
  <si>
    <t>cntrl58</t>
  </si>
  <si>
    <t>060313**this report requires background &gt;200 because of neg control issue, also not normalized</t>
  </si>
  <si>
    <t>average meth</t>
  </si>
  <si>
    <t>SD</t>
  </si>
  <si>
    <t>assays valid (out of 41)</t>
  </si>
  <si>
    <t>assays valid (out of 22)</t>
  </si>
  <si>
    <t>% of valid assays/sample</t>
  </si>
  <si>
    <t>%of valid assays/across all samples</t>
  </si>
  <si>
    <t>male gamete</t>
  </si>
  <si>
    <t>female gonad (p17)</t>
  </si>
  <si>
    <t>male gonad (p19)</t>
  </si>
  <si>
    <t>female gonad (p28)</t>
  </si>
  <si>
    <t>male gonad (p10)</t>
  </si>
  <si>
    <t>male vinc. 3</t>
  </si>
  <si>
    <t>male vinc. 4</t>
  </si>
  <si>
    <t>male vinc. 20</t>
  </si>
  <si>
    <t>male vinc. 21</t>
  </si>
  <si>
    <t>male cntrl. 44</t>
  </si>
  <si>
    <t>male cntrl. 45</t>
  </si>
  <si>
    <t>male cntrl. 57</t>
  </si>
  <si>
    <t>male cntrl. 58</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</si>
</sst>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1"/>
      <color theme="0" tint="-0.34998626667073579"/>
      <name val="Calibri"/>
      <scheme val="minor"/>
    </font>
    <font>
      <b/>
      <i/>
      <sz val="11"/>
      <color theme="1"/>
      <name val="Calibri"/>
      <family val="2"/>
      <scheme val="minor"/>
    </font>
    <font>
      <sz val="11"/>
      <name val="Calibri"/>
      <scheme val="minor"/>
    </font>
    <font>
      <b/>
      <sz val="11"/>
      <name val="Calibri"/>
      <scheme val="minor"/>
    </font>
    <font>
      <b/>
      <sz val="14"/>
      <name val="Calibri"/>
      <scheme val="minor"/>
    </font>
    <font>
      <i/>
      <sz val="11"/>
      <color rgb="FFC00000"/>
      <name val="Calibri"/>
      <family val="2"/>
      <scheme val="minor"/>
    </font>
    <font>
      <b/>
      <i/>
      <sz val="11"/>
      <name val="Calibri"/>
      <family val="2"/>
      <scheme val="minor"/>
    </font>
    <font>
      <sz val="11"/>
      <color theme="0" tint="-0.249977111117893"/>
      <name val="Calibri"/>
      <scheme val="minor"/>
    </font>
    <font>
      <i/>
      <sz val="11"/>
      <name val="Calibri"/>
      <scheme val="minor"/>
    </font>
    <font>
      <sz val="11"/>
      <color theme="0" tint="-0.499984740745262"/>
      <name val="Calibri"/>
      <scheme val="minor"/>
    </font>
    <font>
      <b/>
      <sz val="16"/>
      <color indexed="9"/>
      <name val="Calibri"/>
      <family val="2"/>
    </font>
    <font>
      <sz val="11"/>
      <color indexed="9"/>
      <name val="Calibri"/>
      <family val="2"/>
    </font>
    <font>
      <b/>
      <sz val="11"/>
      <color indexed="8"/>
      <name val="Calibri"/>
      <family val="2"/>
    </font>
    <font>
      <b/>
      <sz val="11"/>
      <color rgb="FF000000"/>
      <name val="Calibri"/>
      <family val="2"/>
      <scheme val="minor"/>
    </font>
    <font>
      <i/>
      <sz val="11"/>
      <color indexed="8"/>
      <name val="Calibri"/>
      <family val="2"/>
    </font>
    <font>
      <u/>
      <sz val="12"/>
      <color theme="10"/>
      <name val="Calibri"/>
      <family val="2"/>
      <scheme val="minor"/>
    </font>
    <font>
      <u/>
      <sz val="12"/>
      <color theme="11"/>
      <name val="Calibri"/>
      <family val="2"/>
      <scheme val="minor"/>
    </font>
    <font>
      <sz val="11"/>
      <color rgb="FF000000"/>
      <name val="Calibri"/>
      <family val="2"/>
      <scheme val="minor"/>
    </font>
    <font>
      <b/>
      <sz val="14"/>
      <color rgb="FF000000"/>
      <name val="Calibri"/>
      <family val="2"/>
      <scheme val="minor"/>
    </font>
    <font>
      <sz val="11"/>
      <color rgb="FF808080"/>
      <name val="Calibri"/>
      <scheme val="minor"/>
    </font>
    <font>
      <b/>
      <i/>
      <sz val="11"/>
      <color rgb="FF000000"/>
      <name val="Calibri"/>
      <family val="2"/>
      <scheme val="minor"/>
    </font>
    <font>
      <sz val="14"/>
      <color theme="1"/>
      <name val="Calibri"/>
      <family val="2"/>
      <scheme val="minor"/>
    </font>
    <font>
      <sz val="12"/>
      <name val="Calibri"/>
      <scheme val="minor"/>
    </font>
    <font>
      <sz val="12"/>
      <color rgb="FF000000"/>
      <name val="Calibri"/>
      <family val="2"/>
      <scheme val="minor"/>
    </font>
  </fonts>
  <fills count="3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CCFFCC"/>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FFFF66"/>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indexed="23"/>
        <bgColor indexed="64"/>
      </patternFill>
    </fill>
    <fill>
      <patternFill patternType="solid">
        <fgColor indexed="1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DA9694"/>
        <bgColor rgb="FF000000"/>
      </patternFill>
    </fill>
    <fill>
      <patternFill patternType="solid">
        <fgColor rgb="FFFFFF00"/>
        <bgColor rgb="FF000000"/>
      </patternFill>
    </fill>
    <fill>
      <patternFill patternType="solid">
        <fgColor rgb="FF8DB4E2"/>
        <bgColor rgb="FF000000"/>
      </patternFill>
    </fill>
    <fill>
      <patternFill patternType="solid">
        <fgColor rgb="FFC4BD97"/>
        <bgColor rgb="FF000000"/>
      </patternFill>
    </fill>
    <fill>
      <patternFill patternType="solid">
        <fgColor rgb="FFBFBFBF"/>
        <bgColor rgb="FF000000"/>
      </patternFill>
    </fill>
    <fill>
      <patternFill patternType="solid">
        <fgColor rgb="FFFABF8F"/>
        <bgColor rgb="FF000000"/>
      </patternFill>
    </fill>
    <fill>
      <patternFill patternType="solid">
        <fgColor rgb="FFB1A0C7"/>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
      <patternFill patternType="solid">
        <fgColor rgb="FFE4DFEC"/>
        <bgColor rgb="FF000000"/>
      </patternFill>
    </fill>
    <fill>
      <patternFill patternType="solid">
        <fgColor rgb="FFFFFFFF"/>
        <bgColor rgb="FF000000"/>
      </patternFill>
    </fill>
    <fill>
      <patternFill patternType="solid">
        <fgColor rgb="FFFFC7CE"/>
        <bgColor rgb="FF000000"/>
      </patternFill>
    </fill>
    <fill>
      <patternFill patternType="solid">
        <fgColor rgb="FF808080"/>
        <bgColor rgb="FF000000"/>
      </patternFill>
    </fill>
    <fill>
      <patternFill patternType="solid">
        <fgColor rgb="FFDCE6F1"/>
        <bgColor rgb="FF000000"/>
      </patternFill>
    </fill>
  </fills>
  <borders count="11">
    <border>
      <left/>
      <right/>
      <top/>
      <bottom/>
      <diagonal/>
    </border>
    <border>
      <left/>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top style="thin">
        <color auto="1"/>
      </top>
      <bottom/>
      <diagonal/>
    </border>
    <border>
      <left style="medium">
        <color auto="1"/>
      </left>
      <right/>
      <top/>
      <bottom style="medium">
        <color auto="1"/>
      </bottom>
      <diagonal/>
    </border>
    <border>
      <left/>
      <right style="medium">
        <color auto="1"/>
      </right>
      <top/>
      <bottom style="medium">
        <color auto="1"/>
      </bottom>
      <diagonal/>
    </border>
  </borders>
  <cellStyleXfs count="144">
    <xf numFmtId="0" fontId="0" fillId="0" borderId="0"/>
    <xf numFmtId="9" fontId="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78">
    <xf numFmtId="0" fontId="0" fillId="0" borderId="0" xfId="0"/>
    <xf numFmtId="0" fontId="3" fillId="0" borderId="0" xfId="0" applyFont="1"/>
    <xf numFmtId="0" fontId="4" fillId="0" borderId="1" xfId="0" applyFont="1" applyBorder="1"/>
    <xf numFmtId="0" fontId="0" fillId="0" borderId="1" xfId="0" applyBorder="1"/>
    <xf numFmtId="0" fontId="4" fillId="6" borderId="1" xfId="0" applyFont="1" applyFill="1" applyBorder="1" applyAlignment="1">
      <alignment horizontal="center"/>
    </xf>
    <xf numFmtId="0" fontId="4" fillId="7" borderId="1" xfId="0" applyFont="1" applyFill="1" applyBorder="1" applyAlignment="1">
      <alignment horizontal="center"/>
    </xf>
    <xf numFmtId="0" fontId="4" fillId="8" borderId="1" xfId="0" applyFont="1" applyFill="1" applyBorder="1" applyAlignment="1">
      <alignment horizontal="center"/>
    </xf>
    <xf numFmtId="0" fontId="4" fillId="0" borderId="1" xfId="0" applyFont="1" applyFill="1" applyBorder="1" applyAlignment="1">
      <alignment horizontal="center"/>
    </xf>
    <xf numFmtId="0" fontId="0" fillId="0" borderId="0" xfId="0" applyAlignment="1">
      <alignment horizontal="center"/>
    </xf>
    <xf numFmtId="0" fontId="0" fillId="0" borderId="0" xfId="0" applyAlignment="1">
      <alignment horizontal="left"/>
    </xf>
    <xf numFmtId="9" fontId="5" fillId="0" borderId="0" xfId="1" applyFont="1" applyAlignment="1">
      <alignment horizontal="center"/>
    </xf>
    <xf numFmtId="9" fontId="0" fillId="0" borderId="0" xfId="1" applyFont="1" applyAlignment="1">
      <alignment horizontal="center"/>
    </xf>
    <xf numFmtId="0" fontId="7" fillId="0" borderId="0" xfId="0" applyFont="1" applyAlignment="1">
      <alignment horizontal="center"/>
    </xf>
    <xf numFmtId="0" fontId="7" fillId="9" borderId="0" xfId="0" applyFont="1" applyFill="1"/>
    <xf numFmtId="9" fontId="0" fillId="9" borderId="0" xfId="1" applyFont="1" applyFill="1" applyAlignment="1">
      <alignment horizontal="center"/>
    </xf>
    <xf numFmtId="9" fontId="4" fillId="9" borderId="0" xfId="1" applyFont="1" applyFill="1" applyAlignment="1">
      <alignment horizontal="center"/>
    </xf>
    <xf numFmtId="0" fontId="0" fillId="9" borderId="0" xfId="0" applyFill="1"/>
    <xf numFmtId="0" fontId="0" fillId="10" borderId="0" xfId="0" applyFill="1"/>
    <xf numFmtId="0" fontId="4" fillId="0" borderId="1" xfId="0" applyFont="1" applyFill="1" applyBorder="1" applyAlignment="1">
      <alignment horizontal="center" wrapText="1"/>
    </xf>
    <xf numFmtId="1" fontId="0" fillId="0" borderId="0" xfId="0" applyNumberFormat="1" applyAlignment="1">
      <alignment horizontal="center"/>
    </xf>
    <xf numFmtId="0" fontId="6" fillId="0" borderId="0" xfId="0" applyFont="1"/>
    <xf numFmtId="1" fontId="8" fillId="0" borderId="0" xfId="0" applyNumberFormat="1" applyFont="1" applyAlignment="1">
      <alignment horizontal="center"/>
    </xf>
    <xf numFmtId="0" fontId="10" fillId="0" borderId="0" xfId="0" applyFont="1"/>
    <xf numFmtId="0" fontId="0" fillId="11" borderId="0" xfId="0" applyFill="1"/>
    <xf numFmtId="9" fontId="0" fillId="11" borderId="0" xfId="1" applyFont="1" applyFill="1" applyAlignment="1">
      <alignment horizontal="center"/>
    </xf>
    <xf numFmtId="0" fontId="0" fillId="0" borderId="0" xfId="0" applyBorder="1"/>
    <xf numFmtId="0" fontId="12" fillId="0" borderId="0" xfId="0" applyFont="1"/>
    <xf numFmtId="0" fontId="7" fillId="0" borderId="0" xfId="0" applyFont="1"/>
    <xf numFmtId="0" fontId="9" fillId="0" borderId="0" xfId="0" applyFont="1"/>
    <xf numFmtId="0" fontId="7" fillId="0" borderId="1" xfId="0" applyFont="1" applyBorder="1"/>
    <xf numFmtId="1" fontId="7" fillId="0" borderId="0" xfId="0" applyNumberFormat="1" applyFont="1" applyAlignment="1">
      <alignment horizontal="center"/>
    </xf>
    <xf numFmtId="0" fontId="8" fillId="0" borderId="0" xfId="0" applyFont="1"/>
    <xf numFmtId="0" fontId="11" fillId="0" borderId="0" xfId="0" applyFont="1"/>
    <xf numFmtId="0" fontId="8" fillId="0" borderId="0" xfId="0" applyFont="1" applyAlignment="1">
      <alignment horizontal="center"/>
    </xf>
    <xf numFmtId="0" fontId="4" fillId="8" borderId="1" xfId="0" applyFont="1" applyFill="1" applyBorder="1" applyAlignment="1">
      <alignment horizontal="center" wrapText="1"/>
    </xf>
    <xf numFmtId="1" fontId="4" fillId="0" borderId="0" xfId="0" applyNumberFormat="1" applyFont="1"/>
    <xf numFmtId="0" fontId="5" fillId="0" borderId="0" xfId="0" applyFont="1"/>
    <xf numFmtId="2" fontId="5" fillId="0" borderId="0" xfId="0" applyNumberFormat="1" applyFont="1" applyAlignment="1">
      <alignment horizontal="center"/>
    </xf>
    <xf numFmtId="9" fontId="5" fillId="0" borderId="0" xfId="1" applyFont="1" applyAlignment="1">
      <alignment horizontal="center" wrapText="1"/>
    </xf>
    <xf numFmtId="0" fontId="14" fillId="0" borderId="0" xfId="0" applyFont="1"/>
    <xf numFmtId="9" fontId="14" fillId="0" borderId="0" xfId="1" applyFont="1"/>
    <xf numFmtId="2" fontId="0" fillId="0" borderId="0" xfId="0" applyNumberFormat="1" applyAlignment="1">
      <alignment horizontal="center"/>
    </xf>
    <xf numFmtId="9" fontId="0" fillId="0" borderId="0" xfId="1" applyFont="1" applyAlignment="1">
      <alignment horizontal="center" wrapText="1"/>
    </xf>
    <xf numFmtId="9" fontId="0" fillId="0" borderId="0" xfId="1" applyFont="1"/>
    <xf numFmtId="2" fontId="0" fillId="9" borderId="0" xfId="0" applyNumberFormat="1" applyFill="1" applyAlignment="1">
      <alignment horizontal="center"/>
    </xf>
    <xf numFmtId="9" fontId="4" fillId="9" borderId="0" xfId="1" applyFont="1" applyFill="1" applyAlignment="1">
      <alignment horizontal="center" wrapText="1"/>
    </xf>
    <xf numFmtId="9" fontId="0" fillId="9" borderId="0" xfId="1" applyFont="1" applyFill="1"/>
    <xf numFmtId="9" fontId="4" fillId="9" borderId="0" xfId="1" applyFont="1" applyFill="1"/>
    <xf numFmtId="0" fontId="5" fillId="9" borderId="0" xfId="0" applyFont="1" applyFill="1"/>
    <xf numFmtId="2" fontId="5" fillId="9" borderId="0" xfId="0" applyNumberFormat="1" applyFont="1" applyFill="1" applyAlignment="1">
      <alignment horizontal="center"/>
    </xf>
    <xf numFmtId="9" fontId="5" fillId="9" borderId="0" xfId="1" applyFont="1" applyFill="1" applyAlignment="1">
      <alignment horizontal="center" wrapText="1"/>
    </xf>
    <xf numFmtId="0" fontId="14" fillId="9" borderId="0" xfId="0" applyFont="1" applyFill="1"/>
    <xf numFmtId="9" fontId="14" fillId="9" borderId="0" xfId="1" applyFont="1" applyFill="1"/>
    <xf numFmtId="2" fontId="0" fillId="11" borderId="0" xfId="0" applyNumberFormat="1" applyFill="1" applyAlignment="1">
      <alignment horizontal="center"/>
    </xf>
    <xf numFmtId="9" fontId="4" fillId="11" borderId="0" xfId="1" applyFont="1" applyFill="1" applyAlignment="1">
      <alignment horizontal="center" wrapText="1"/>
    </xf>
    <xf numFmtId="9" fontId="0" fillId="11" borderId="0" xfId="1" applyFont="1" applyFill="1"/>
    <xf numFmtId="2" fontId="14" fillId="0" borderId="0" xfId="0" applyNumberFormat="1" applyFont="1" applyAlignment="1">
      <alignment horizontal="center"/>
    </xf>
    <xf numFmtId="9" fontId="14" fillId="0" borderId="0" xfId="1" applyFont="1" applyAlignment="1">
      <alignment horizontal="center" wrapText="1"/>
    </xf>
    <xf numFmtId="9" fontId="0" fillId="11" borderId="0" xfId="1" applyFont="1" applyFill="1" applyAlignment="1">
      <alignment horizontal="center" wrapText="1"/>
    </xf>
    <xf numFmtId="9" fontId="4" fillId="11" borderId="0" xfId="1" applyFont="1" applyFill="1"/>
    <xf numFmtId="0" fontId="0" fillId="17" borderId="0" xfId="0" applyFill="1" applyAlignment="1">
      <alignment vertical="center"/>
    </xf>
    <xf numFmtId="0" fontId="15" fillId="17" borderId="0" xfId="0" applyFont="1" applyFill="1" applyBorder="1" applyAlignment="1">
      <alignment horizontal="left" vertical="center"/>
    </xf>
    <xf numFmtId="0" fontId="0" fillId="17" borderId="0" xfId="0" applyFill="1"/>
    <xf numFmtId="0" fontId="0" fillId="7" borderId="0" xfId="0" applyFill="1"/>
    <xf numFmtId="0" fontId="0" fillId="17" borderId="0" xfId="0" applyFill="1" applyAlignment="1">
      <alignment horizontal="left" vertical="center"/>
    </xf>
    <xf numFmtId="0" fontId="16" fillId="17" borderId="0" xfId="0" applyFont="1" applyFill="1" applyAlignment="1">
      <alignment horizontal="right" vertical="center"/>
    </xf>
    <xf numFmtId="0" fontId="17" fillId="18" borderId="0" xfId="0" applyFont="1" applyFill="1" applyAlignment="1">
      <alignment horizontal="left"/>
    </xf>
    <xf numFmtId="0" fontId="0" fillId="18" borderId="0" xfId="0" applyFill="1"/>
    <xf numFmtId="0" fontId="0" fillId="18" borderId="0" xfId="0" applyFill="1" applyAlignment="1">
      <alignment horizontal="left"/>
    </xf>
    <xf numFmtId="0" fontId="17" fillId="0" borderId="0" xfId="0" applyFont="1" applyAlignment="1">
      <alignment horizontal="left" indent="1"/>
    </xf>
    <xf numFmtId="0" fontId="0" fillId="7" borderId="0" xfId="0" applyFill="1" applyAlignment="1">
      <alignment horizontal="left"/>
    </xf>
    <xf numFmtId="0" fontId="3" fillId="0" borderId="0" xfId="0" applyFont="1" applyBorder="1" applyAlignment="1">
      <alignment horizontal="left"/>
    </xf>
    <xf numFmtId="0" fontId="3" fillId="0" borderId="0" xfId="0" applyFont="1" applyFill="1" applyBorder="1" applyAlignment="1">
      <alignment horizontal="left"/>
    </xf>
    <xf numFmtId="0" fontId="3" fillId="7" borderId="0" xfId="0" applyFont="1" applyFill="1" applyBorder="1" applyAlignment="1">
      <alignment horizontal="left"/>
    </xf>
    <xf numFmtId="14" fontId="0" fillId="0" borderId="0" xfId="0" applyNumberFormat="1" applyBorder="1" applyAlignment="1">
      <alignment horizontal="left"/>
    </xf>
    <xf numFmtId="14" fontId="0" fillId="0" borderId="0" xfId="0" applyNumberFormat="1" applyFill="1" applyBorder="1" applyAlignment="1">
      <alignment horizontal="left"/>
    </xf>
    <xf numFmtId="14" fontId="0" fillId="7" borderId="0" xfId="0" applyNumberFormat="1" applyFill="1" applyBorder="1" applyAlignment="1">
      <alignment horizontal="left"/>
    </xf>
    <xf numFmtId="0" fontId="0" fillId="0" borderId="0" xfId="0" applyBorder="1" applyAlignment="1">
      <alignment horizontal="left"/>
    </xf>
    <xf numFmtId="0" fontId="0" fillId="0" borderId="0" xfId="0" applyFill="1" applyBorder="1" applyAlignment="1">
      <alignment horizontal="left"/>
    </xf>
    <xf numFmtId="0" fontId="0" fillId="7" borderId="0" xfId="0" applyFill="1" applyBorder="1" applyAlignment="1">
      <alignment horizontal="left"/>
    </xf>
    <xf numFmtId="0" fontId="4" fillId="0" borderId="0" xfId="0" applyFont="1" applyBorder="1" applyAlignment="1"/>
    <xf numFmtId="0" fontId="4" fillId="7" borderId="0" xfId="0" applyFont="1" applyFill="1" applyBorder="1" applyAlignment="1"/>
    <xf numFmtId="0" fontId="18" fillId="0" borderId="0" xfId="0" applyFont="1"/>
    <xf numFmtId="0" fontId="18" fillId="7" borderId="0" xfId="0" applyFont="1" applyFill="1"/>
    <xf numFmtId="0" fontId="19" fillId="0" borderId="0" xfId="0" applyFont="1"/>
    <xf numFmtId="0" fontId="19" fillId="0" borderId="0" xfId="0" applyFont="1" applyBorder="1"/>
    <xf numFmtId="49" fontId="0" fillId="0" borderId="0" xfId="0" applyNumberFormat="1"/>
    <xf numFmtId="0" fontId="0" fillId="0" borderId="0" xfId="0" applyAlignment="1">
      <alignment horizontal="right"/>
    </xf>
    <xf numFmtId="0" fontId="0" fillId="7" borderId="0" xfId="0" applyFill="1" applyAlignment="1">
      <alignment horizontal="right"/>
    </xf>
    <xf numFmtId="9" fontId="0" fillId="0" borderId="0" xfId="1" applyFont="1" applyAlignment="1">
      <alignment horizontal="right"/>
    </xf>
    <xf numFmtId="0" fontId="0" fillId="0" borderId="0" xfId="1" applyNumberFormat="1" applyFont="1" applyAlignment="1">
      <alignment horizontal="right"/>
    </xf>
    <xf numFmtId="9" fontId="0" fillId="7" borderId="0" xfId="1" applyFont="1" applyFill="1" applyAlignment="1">
      <alignment horizontal="right"/>
    </xf>
    <xf numFmtId="49" fontId="0" fillId="19" borderId="0" xfId="0" applyNumberFormat="1" applyFill="1"/>
    <xf numFmtId="0" fontId="0" fillId="19" borderId="0" xfId="0" applyFill="1" applyAlignment="1">
      <alignment horizontal="right"/>
    </xf>
    <xf numFmtId="9" fontId="0" fillId="19" borderId="0" xfId="1" applyFont="1" applyFill="1" applyAlignment="1">
      <alignment horizontal="right"/>
    </xf>
    <xf numFmtId="0" fontId="0" fillId="19" borderId="0" xfId="1" applyNumberFormat="1" applyFont="1" applyFill="1" applyAlignment="1">
      <alignment horizontal="right"/>
    </xf>
    <xf numFmtId="0" fontId="0" fillId="19" borderId="0" xfId="0" applyFill="1"/>
    <xf numFmtId="49" fontId="0" fillId="20" borderId="0" xfId="0" applyNumberFormat="1" applyFill="1"/>
    <xf numFmtId="0" fontId="0" fillId="20" borderId="0" xfId="0" applyFill="1" applyAlignment="1">
      <alignment horizontal="right"/>
    </xf>
    <xf numFmtId="9" fontId="0" fillId="20" borderId="0" xfId="1" applyFont="1" applyFill="1" applyAlignment="1">
      <alignment horizontal="right"/>
    </xf>
    <xf numFmtId="0" fontId="0" fillId="20" borderId="0" xfId="1" applyNumberFormat="1" applyFont="1" applyFill="1" applyAlignment="1">
      <alignment horizontal="right"/>
    </xf>
    <xf numFmtId="0" fontId="0" fillId="20" borderId="0" xfId="0" applyFill="1"/>
    <xf numFmtId="9" fontId="0" fillId="19" borderId="0" xfId="0" applyNumberFormat="1" applyFill="1"/>
    <xf numFmtId="49" fontId="0" fillId="10" borderId="0" xfId="0" applyNumberFormat="1" applyFill="1"/>
    <xf numFmtId="0" fontId="0" fillId="10" borderId="0" xfId="0" applyFill="1" applyAlignment="1">
      <alignment horizontal="right"/>
    </xf>
    <xf numFmtId="9" fontId="12" fillId="10" borderId="0" xfId="1" applyFont="1" applyFill="1" applyAlignment="1">
      <alignment horizontal="right"/>
    </xf>
    <xf numFmtId="0" fontId="12" fillId="10" borderId="0" xfId="1" applyNumberFormat="1" applyFont="1" applyFill="1" applyAlignment="1">
      <alignment horizontal="right"/>
    </xf>
    <xf numFmtId="9" fontId="12" fillId="7" borderId="0" xfId="1" applyFont="1" applyFill="1" applyAlignment="1">
      <alignment horizontal="right"/>
    </xf>
    <xf numFmtId="9" fontId="0" fillId="10" borderId="0" xfId="0" applyNumberFormat="1" applyFill="1"/>
    <xf numFmtId="9" fontId="7" fillId="19" borderId="0" xfId="1" applyFont="1" applyFill="1" applyAlignment="1">
      <alignment horizontal="right"/>
    </xf>
    <xf numFmtId="0" fontId="7" fillId="19" borderId="0" xfId="1" applyNumberFormat="1" applyFont="1" applyFill="1" applyAlignment="1">
      <alignment horizontal="right"/>
    </xf>
    <xf numFmtId="9" fontId="7" fillId="7" borderId="0" xfId="1" applyFont="1" applyFill="1" applyAlignment="1">
      <alignment horizontal="right"/>
    </xf>
    <xf numFmtId="0" fontId="7" fillId="19" borderId="0" xfId="0" applyFont="1" applyFill="1" applyAlignment="1">
      <alignment horizontal="right"/>
    </xf>
    <xf numFmtId="9" fontId="12" fillId="20" borderId="0" xfId="1" applyFont="1" applyFill="1" applyAlignment="1">
      <alignment horizontal="right"/>
    </xf>
    <xf numFmtId="0" fontId="12" fillId="20" borderId="0" xfId="1" applyNumberFormat="1" applyFont="1" applyFill="1" applyAlignment="1">
      <alignment horizontal="right"/>
    </xf>
    <xf numFmtId="9" fontId="0" fillId="20" borderId="0" xfId="0" applyNumberFormat="1" applyFill="1"/>
    <xf numFmtId="1" fontId="0" fillId="0" borderId="0" xfId="0" applyNumberFormat="1"/>
    <xf numFmtId="0" fontId="22" fillId="0" borderId="0" xfId="0" applyFont="1"/>
    <xf numFmtId="0" fontId="23" fillId="0" borderId="0" xfId="0" applyFont="1"/>
    <xf numFmtId="0" fontId="18" fillId="0" borderId="1" xfId="0" applyFont="1" applyBorder="1"/>
    <xf numFmtId="0" fontId="22" fillId="0" borderId="1" xfId="0" applyFont="1" applyBorder="1"/>
    <xf numFmtId="0" fontId="18" fillId="25" borderId="1" xfId="0" applyFont="1" applyFill="1" applyBorder="1" applyAlignment="1">
      <alignment horizontal="center"/>
    </xf>
    <xf numFmtId="0" fontId="18" fillId="26" borderId="1" xfId="0" applyFont="1" applyFill="1" applyBorder="1" applyAlignment="1">
      <alignment horizontal="center"/>
    </xf>
    <xf numFmtId="0" fontId="18" fillId="27" borderId="1" xfId="0" applyFont="1" applyFill="1" applyBorder="1" applyAlignment="1">
      <alignment horizontal="center"/>
    </xf>
    <xf numFmtId="0" fontId="18" fillId="0" borderId="1" xfId="0" applyFont="1" applyBorder="1" applyAlignment="1">
      <alignment horizontal="center"/>
    </xf>
    <xf numFmtId="1" fontId="22" fillId="0" borderId="0" xfId="0" applyNumberFormat="1" applyFont="1" applyAlignment="1">
      <alignment horizontal="center"/>
    </xf>
    <xf numFmtId="1" fontId="24" fillId="0" borderId="0" xfId="0" applyNumberFormat="1" applyFont="1" applyAlignment="1">
      <alignment horizontal="center"/>
    </xf>
    <xf numFmtId="0" fontId="25" fillId="0" borderId="0" xfId="0" applyFont="1"/>
    <xf numFmtId="1" fontId="18" fillId="0" borderId="0" xfId="0" applyNumberFormat="1" applyFont="1" applyAlignment="1">
      <alignment horizontal="center"/>
    </xf>
    <xf numFmtId="0" fontId="2" fillId="0" borderId="7" xfId="0" applyFont="1" applyBorder="1" applyAlignment="1">
      <alignment horizontal="center"/>
    </xf>
    <xf numFmtId="0" fontId="2" fillId="0" borderId="0" xfId="0" applyFont="1"/>
    <xf numFmtId="0" fontId="0" fillId="0" borderId="8" xfId="0" applyBorder="1"/>
    <xf numFmtId="0" fontId="0" fillId="0" borderId="8" xfId="0" applyBorder="1" applyAlignment="1">
      <alignment horizontal="center"/>
    </xf>
    <xf numFmtId="0" fontId="2" fillId="0" borderId="0" xfId="0" applyFont="1" applyAlignment="1">
      <alignment horizontal="center"/>
    </xf>
    <xf numFmtId="0" fontId="23" fillId="21" borderId="0" xfId="0" applyFont="1" applyFill="1" applyAlignment="1">
      <alignment horizontal="center"/>
    </xf>
    <xf numFmtId="0" fontId="23" fillId="24" borderId="0" xfId="0" applyFont="1" applyFill="1" applyAlignment="1">
      <alignment horizontal="center"/>
    </xf>
    <xf numFmtId="0" fontId="23" fillId="22" borderId="0" xfId="0" applyFont="1" applyFill="1" applyAlignment="1">
      <alignment horizontal="center"/>
    </xf>
    <xf numFmtId="0" fontId="23" fillId="23" borderId="0" xfId="0" applyFont="1" applyFill="1" applyAlignment="1">
      <alignment horizontal="center"/>
    </xf>
    <xf numFmtId="0" fontId="4" fillId="0" borderId="0" xfId="0" applyFont="1"/>
    <xf numFmtId="0" fontId="26" fillId="0" borderId="0" xfId="0" applyFont="1"/>
    <xf numFmtId="0" fontId="3" fillId="2" borderId="0" xfId="0" applyFont="1" applyFill="1" applyBorder="1" applyAlignment="1">
      <alignment horizontal="center"/>
    </xf>
    <xf numFmtId="0" fontId="3" fillId="0" borderId="0" xfId="0" applyFont="1" applyFill="1" applyBorder="1" applyAlignment="1">
      <alignment horizontal="center"/>
    </xf>
    <xf numFmtId="0" fontId="3" fillId="12" borderId="0" xfId="0" applyFont="1" applyFill="1" applyBorder="1" applyAlignment="1">
      <alignment horizontal="center"/>
    </xf>
    <xf numFmtId="0" fontId="3" fillId="5" borderId="0" xfId="0" applyFont="1" applyFill="1" applyBorder="1" applyAlignment="1">
      <alignment horizontal="center"/>
    </xf>
    <xf numFmtId="0" fontId="3" fillId="13" borderId="0" xfId="0" applyFont="1" applyFill="1" applyBorder="1" applyAlignment="1">
      <alignment horizontal="center"/>
    </xf>
    <xf numFmtId="0" fontId="26" fillId="0" borderId="0" xfId="0" applyFont="1" applyBorder="1"/>
    <xf numFmtId="0" fontId="4" fillId="14" borderId="0" xfId="0" applyFont="1" applyFill="1" applyBorder="1" applyAlignment="1">
      <alignment horizontal="center"/>
    </xf>
    <xf numFmtId="0" fontId="4" fillId="15" borderId="0" xfId="0" applyFont="1" applyFill="1" applyBorder="1" applyAlignment="1">
      <alignment horizontal="center"/>
    </xf>
    <xf numFmtId="0" fontId="4" fillId="16" borderId="0" xfId="0" applyFont="1" applyFill="1" applyBorder="1" applyAlignment="1">
      <alignment horizontal="center"/>
    </xf>
    <xf numFmtId="0" fontId="4" fillId="0" borderId="0" xfId="0" applyFont="1" applyFill="1" applyBorder="1" applyAlignment="1">
      <alignment horizontal="center"/>
    </xf>
    <xf numFmtId="0" fontId="4" fillId="14" borderId="5" xfId="0" applyFont="1" applyFill="1" applyBorder="1" applyAlignment="1">
      <alignment horizontal="center"/>
    </xf>
    <xf numFmtId="0" fontId="4" fillId="16" borderId="6" xfId="0" applyFont="1" applyFill="1" applyBorder="1" applyAlignment="1">
      <alignment horizontal="center"/>
    </xf>
    <xf numFmtId="0" fontId="4" fillId="6" borderId="5" xfId="0" applyFont="1" applyFill="1" applyBorder="1"/>
    <xf numFmtId="0" fontId="4" fillId="6" borderId="0" xfId="0" applyFont="1" applyFill="1" applyBorder="1"/>
    <xf numFmtId="0" fontId="4" fillId="6" borderId="6" xfId="0" applyFont="1" applyFill="1" applyBorder="1"/>
    <xf numFmtId="14" fontId="0" fillId="0" borderId="0" xfId="0" applyNumberFormat="1" applyAlignment="1">
      <alignment horizontal="center"/>
    </xf>
    <xf numFmtId="0" fontId="4" fillId="6" borderId="5" xfId="0" applyFont="1" applyFill="1" applyBorder="1" applyAlignment="1">
      <alignment horizontal="left"/>
    </xf>
    <xf numFmtId="0" fontId="4" fillId="6" borderId="0" xfId="0" applyFont="1" applyFill="1" applyBorder="1" applyAlignment="1">
      <alignment horizontal="left"/>
    </xf>
    <xf numFmtId="0" fontId="4" fillId="6" borderId="6" xfId="0" applyFont="1" applyFill="1" applyBorder="1" applyAlignment="1">
      <alignment horizontal="left"/>
    </xf>
    <xf numFmtId="0" fontId="4" fillId="0" borderId="5" xfId="0" applyFont="1" applyBorder="1"/>
    <xf numFmtId="0" fontId="4" fillId="0" borderId="0" xfId="0" applyFont="1" applyBorder="1"/>
    <xf numFmtId="0" fontId="4" fillId="0" borderId="6" xfId="0" applyFont="1" applyBorder="1"/>
    <xf numFmtId="1" fontId="4" fillId="0" borderId="5" xfId="0" applyNumberFormat="1" applyFont="1" applyBorder="1" applyAlignment="1">
      <alignment horizontal="center"/>
    </xf>
    <xf numFmtId="1" fontId="4" fillId="0" borderId="0" xfId="0" applyNumberFormat="1" applyFont="1" applyBorder="1" applyAlignment="1">
      <alignment horizontal="center"/>
    </xf>
    <xf numFmtId="1" fontId="4" fillId="0" borderId="6" xfId="0" applyNumberFormat="1" applyFont="1" applyBorder="1" applyAlignment="1">
      <alignment horizontal="center"/>
    </xf>
    <xf numFmtId="1" fontId="4" fillId="0" borderId="9" xfId="0" applyNumberFormat="1" applyFont="1" applyBorder="1" applyAlignment="1">
      <alignment horizontal="center"/>
    </xf>
    <xf numFmtId="1" fontId="4" fillId="0" borderId="1" xfId="0" applyNumberFormat="1" applyFont="1" applyBorder="1" applyAlignment="1">
      <alignment horizontal="center"/>
    </xf>
    <xf numFmtId="1" fontId="4" fillId="0" borderId="10" xfId="0" applyNumberFormat="1" applyFont="1" applyBorder="1" applyAlignment="1">
      <alignment horizontal="center"/>
    </xf>
    <xf numFmtId="1" fontId="0" fillId="0" borderId="0" xfId="0" applyNumberFormat="1" applyFont="1" applyAlignment="1">
      <alignment horizontal="center"/>
    </xf>
    <xf numFmtId="9" fontId="0" fillId="0" borderId="0" xfId="0" applyNumberFormat="1"/>
    <xf numFmtId="0" fontId="9" fillId="21" borderId="0" xfId="0" applyFont="1" applyFill="1" applyAlignment="1">
      <alignment horizontal="center"/>
    </xf>
    <xf numFmtId="0" fontId="27" fillId="0" borderId="0" xfId="0" applyFont="1"/>
    <xf numFmtId="0" fontId="7" fillId="28" borderId="0" xfId="0" applyFont="1" applyFill="1"/>
    <xf numFmtId="0" fontId="7" fillId="29" borderId="0" xfId="0" applyFont="1" applyFill="1"/>
    <xf numFmtId="0" fontId="7" fillId="30" borderId="0" xfId="0" applyFont="1" applyFill="1"/>
    <xf numFmtId="0" fontId="7" fillId="31" borderId="0" xfId="0" applyFont="1" applyFill="1"/>
    <xf numFmtId="0" fontId="9" fillId="22" borderId="0" xfId="0" applyFont="1" applyFill="1" applyAlignment="1">
      <alignment horizontal="center"/>
    </xf>
    <xf numFmtId="0" fontId="9" fillId="24" borderId="0" xfId="0" applyFont="1" applyFill="1" applyAlignment="1">
      <alignment horizontal="center"/>
    </xf>
    <xf numFmtId="0" fontId="9" fillId="23" borderId="0" xfId="0" applyFont="1" applyFill="1" applyAlignment="1">
      <alignment horizontal="center"/>
    </xf>
    <xf numFmtId="0" fontId="8" fillId="25" borderId="1" xfId="0" applyFont="1" applyFill="1" applyBorder="1" applyAlignment="1">
      <alignment horizontal="center"/>
    </xf>
    <xf numFmtId="0" fontId="8" fillId="26" borderId="1" xfId="0" applyFont="1" applyFill="1" applyBorder="1" applyAlignment="1">
      <alignment horizontal="center"/>
    </xf>
    <xf numFmtId="0" fontId="8" fillId="27" borderId="1" xfId="0" applyFont="1" applyFill="1" applyBorder="1" applyAlignment="1">
      <alignment horizontal="center"/>
    </xf>
    <xf numFmtId="0" fontId="8" fillId="0" borderId="1" xfId="0" applyFont="1" applyBorder="1" applyAlignment="1">
      <alignment horizontal="center" wrapText="1"/>
    </xf>
    <xf numFmtId="0" fontId="7" fillId="25" borderId="0" xfId="0" applyFont="1" applyFill="1"/>
    <xf numFmtId="1" fontId="7" fillId="25" borderId="0" xfId="0" applyNumberFormat="1" applyFont="1" applyFill="1" applyAlignment="1">
      <alignment horizontal="center"/>
    </xf>
    <xf numFmtId="9" fontId="7" fillId="25" borderId="0" xfId="0" applyNumberFormat="1" applyFont="1" applyFill="1" applyAlignment="1">
      <alignment horizontal="center"/>
    </xf>
    <xf numFmtId="9" fontId="7" fillId="0" borderId="0" xfId="0" applyNumberFormat="1" applyFont="1" applyAlignment="1">
      <alignment horizontal="center"/>
    </xf>
    <xf numFmtId="1" fontId="7" fillId="32" borderId="0" xfId="0" applyNumberFormat="1" applyFont="1" applyFill="1" applyAlignment="1">
      <alignment horizontal="center"/>
    </xf>
    <xf numFmtId="9" fontId="7" fillId="32" borderId="0" xfId="0" applyNumberFormat="1" applyFont="1" applyFill="1" applyAlignment="1">
      <alignment horizontal="center"/>
    </xf>
    <xf numFmtId="1" fontId="7" fillId="29" borderId="0" xfId="0" applyNumberFormat="1" applyFont="1" applyFill="1" applyAlignment="1">
      <alignment horizontal="center"/>
    </xf>
    <xf numFmtId="9" fontId="7" fillId="29" borderId="0" xfId="0" applyNumberFormat="1" applyFont="1" applyFill="1" applyAlignment="1">
      <alignment horizontal="center"/>
    </xf>
    <xf numFmtId="1" fontId="7" fillId="30" borderId="0" xfId="0" applyNumberFormat="1" applyFont="1" applyFill="1" applyAlignment="1">
      <alignment horizontal="center"/>
    </xf>
    <xf numFmtId="9" fontId="7" fillId="30" borderId="0" xfId="0" applyNumberFormat="1" applyFont="1" applyFill="1" applyAlignment="1">
      <alignment horizontal="center"/>
    </xf>
    <xf numFmtId="9" fontId="8" fillId="30" borderId="0" xfId="0" applyNumberFormat="1" applyFont="1" applyFill="1" applyAlignment="1">
      <alignment horizontal="center"/>
    </xf>
    <xf numFmtId="1" fontId="7" fillId="28" borderId="0" xfId="0" applyNumberFormat="1" applyFont="1" applyFill="1" applyAlignment="1">
      <alignment horizontal="center"/>
    </xf>
    <xf numFmtId="9" fontId="7" fillId="28" borderId="0" xfId="0" applyNumberFormat="1" applyFont="1" applyFill="1" applyAlignment="1">
      <alignment horizontal="center"/>
    </xf>
    <xf numFmtId="9" fontId="8" fillId="28" borderId="0" xfId="0" applyNumberFormat="1" applyFont="1" applyFill="1" applyAlignment="1">
      <alignment horizontal="center"/>
    </xf>
    <xf numFmtId="1" fontId="7" fillId="31" borderId="0" xfId="0" applyNumberFormat="1" applyFont="1" applyFill="1" applyAlignment="1">
      <alignment horizontal="center"/>
    </xf>
    <xf numFmtId="9" fontId="7" fillId="31" borderId="0" xfId="0" applyNumberFormat="1" applyFont="1" applyFill="1" applyAlignment="1">
      <alignment horizontal="center"/>
    </xf>
    <xf numFmtId="9" fontId="8" fillId="31" borderId="0" xfId="0" applyNumberFormat="1" applyFont="1" applyFill="1" applyAlignment="1">
      <alignment horizontal="center"/>
    </xf>
    <xf numFmtId="9" fontId="0" fillId="0" borderId="0" xfId="0" applyNumberFormat="1" applyAlignment="1">
      <alignment horizontal="center"/>
    </xf>
    <xf numFmtId="9" fontId="22" fillId="0" borderId="0" xfId="1" applyFont="1"/>
    <xf numFmtId="9" fontId="23" fillId="0" borderId="0" xfId="1" applyFont="1"/>
    <xf numFmtId="9" fontId="18" fillId="0" borderId="1" xfId="1" applyFont="1" applyBorder="1" applyAlignment="1">
      <alignment horizontal="center"/>
    </xf>
    <xf numFmtId="9" fontId="22" fillId="0" borderId="0" xfId="1" applyFont="1" applyAlignment="1">
      <alignment horizontal="center"/>
    </xf>
    <xf numFmtId="9" fontId="18" fillId="0" borderId="0" xfId="1" applyFont="1" applyAlignment="1">
      <alignment horizontal="center"/>
    </xf>
    <xf numFmtId="9" fontId="11" fillId="0" borderId="0" xfId="1" applyFont="1"/>
    <xf numFmtId="0" fontId="22" fillId="0" borderId="0" xfId="1" applyNumberFormat="1" applyFont="1"/>
    <xf numFmtId="0" fontId="23" fillId="21" borderId="0" xfId="1" applyNumberFormat="1" applyFont="1" applyFill="1" applyAlignment="1">
      <alignment horizontal="center"/>
    </xf>
    <xf numFmtId="0" fontId="18" fillId="27" borderId="1" xfId="1" applyNumberFormat="1" applyFont="1" applyFill="1" applyBorder="1" applyAlignment="1">
      <alignment horizontal="center"/>
    </xf>
    <xf numFmtId="0" fontId="22" fillId="0" borderId="0" xfId="1" applyNumberFormat="1" applyFont="1" applyAlignment="1">
      <alignment horizontal="center"/>
    </xf>
    <xf numFmtId="0" fontId="24" fillId="0" borderId="0" xfId="1" applyNumberFormat="1" applyFont="1" applyAlignment="1">
      <alignment horizontal="center"/>
    </xf>
    <xf numFmtId="0" fontId="18" fillId="0" borderId="0" xfId="1" applyNumberFormat="1" applyFont="1" applyAlignment="1">
      <alignment horizontal="center"/>
    </xf>
    <xf numFmtId="0" fontId="11" fillId="0" borderId="0" xfId="1" applyNumberFormat="1" applyFont="1"/>
    <xf numFmtId="0" fontId="0" fillId="0" borderId="0" xfId="1" applyNumberFormat="1" applyFont="1"/>
    <xf numFmtId="0" fontId="18" fillId="27" borderId="0" xfId="0" applyFont="1" applyFill="1" applyBorder="1" applyAlignment="1">
      <alignment horizontal="center"/>
    </xf>
    <xf numFmtId="9" fontId="7" fillId="33" borderId="0" xfId="0" applyNumberFormat="1" applyFont="1" applyFill="1"/>
    <xf numFmtId="9" fontId="7" fillId="0" borderId="0" xfId="0" applyNumberFormat="1" applyFont="1"/>
    <xf numFmtId="0" fontId="7" fillId="33" borderId="0" xfId="0" applyFont="1" applyFill="1"/>
    <xf numFmtId="9" fontId="9" fillId="33" borderId="0" xfId="0" applyNumberFormat="1" applyFont="1" applyFill="1" applyAlignment="1">
      <alignment horizontal="center"/>
    </xf>
    <xf numFmtId="9" fontId="9" fillId="21" borderId="0" xfId="0" applyNumberFormat="1" applyFont="1" applyFill="1" applyAlignment="1">
      <alignment horizontal="center"/>
    </xf>
    <xf numFmtId="0" fontId="9" fillId="33" borderId="0" xfId="0" applyFont="1" applyFill="1" applyAlignment="1">
      <alignment horizontal="center"/>
    </xf>
    <xf numFmtId="0" fontId="8" fillId="0" borderId="1" xfId="0" applyFont="1" applyBorder="1"/>
    <xf numFmtId="9" fontId="8" fillId="27" borderId="1" xfId="0" applyNumberFormat="1" applyFont="1" applyFill="1" applyBorder="1" applyAlignment="1">
      <alignment horizontal="center"/>
    </xf>
    <xf numFmtId="0" fontId="8" fillId="0" borderId="1" xfId="0" applyFont="1" applyBorder="1" applyAlignment="1">
      <alignment horizontal="center"/>
    </xf>
    <xf numFmtId="0" fontId="8" fillId="33" borderId="1" xfId="0" applyFont="1" applyFill="1" applyBorder="1" applyAlignment="1">
      <alignment horizontal="center"/>
    </xf>
    <xf numFmtId="0" fontId="8" fillId="33" borderId="0" xfId="0" applyFont="1" applyFill="1" applyAlignment="1">
      <alignment horizontal="center"/>
    </xf>
    <xf numFmtId="0" fontId="8" fillId="27" borderId="0" xfId="0" applyFont="1" applyFill="1" applyAlignment="1">
      <alignment horizontal="center"/>
    </xf>
    <xf numFmtId="9" fontId="7" fillId="33" borderId="0" xfId="0" applyNumberFormat="1" applyFont="1" applyFill="1" applyAlignment="1">
      <alignment horizontal="center"/>
    </xf>
    <xf numFmtId="1" fontId="7" fillId="33" borderId="0" xfId="0" applyNumberFormat="1" applyFont="1" applyFill="1" applyAlignment="1">
      <alignment horizontal="center"/>
    </xf>
    <xf numFmtId="9" fontId="8" fillId="33" borderId="0" xfId="0" applyNumberFormat="1" applyFont="1" applyFill="1" applyAlignment="1">
      <alignment horizontal="center"/>
    </xf>
    <xf numFmtId="9" fontId="8" fillId="0" borderId="0" xfId="0" applyNumberFormat="1" applyFont="1" applyAlignment="1">
      <alignment horizontal="center"/>
    </xf>
    <xf numFmtId="1" fontId="8" fillId="33" borderId="0" xfId="0" applyNumberFormat="1" applyFont="1" applyFill="1" applyAlignment="1">
      <alignment horizontal="center"/>
    </xf>
    <xf numFmtId="0" fontId="7" fillId="34" borderId="0" xfId="0" applyFont="1" applyFill="1"/>
    <xf numFmtId="1" fontId="7" fillId="34" borderId="0" xfId="0" applyNumberFormat="1" applyFont="1" applyFill="1" applyAlignment="1">
      <alignment horizontal="center"/>
    </xf>
    <xf numFmtId="9" fontId="7" fillId="34" borderId="0" xfId="0" applyNumberFormat="1" applyFont="1" applyFill="1" applyAlignment="1">
      <alignment horizontal="center"/>
    </xf>
    <xf numFmtId="0" fontId="7" fillId="27" borderId="0" xfId="0" applyFont="1" applyFill="1"/>
    <xf numFmtId="1" fontId="7" fillId="27" borderId="0" xfId="0" applyNumberFormat="1" applyFont="1" applyFill="1" applyAlignment="1">
      <alignment horizontal="center"/>
    </xf>
    <xf numFmtId="9" fontId="7" fillId="27" borderId="0" xfId="0" applyNumberFormat="1" applyFont="1" applyFill="1" applyAlignment="1">
      <alignment horizontal="center"/>
    </xf>
    <xf numFmtId="9" fontId="7" fillId="35" borderId="0" xfId="0" applyNumberFormat="1" applyFont="1" applyFill="1" applyAlignment="1">
      <alignment horizontal="center"/>
    </xf>
    <xf numFmtId="1" fontId="7" fillId="35" borderId="0" xfId="0" applyNumberFormat="1" applyFont="1" applyFill="1" applyAlignment="1">
      <alignment horizontal="center"/>
    </xf>
    <xf numFmtId="1" fontId="0" fillId="9" borderId="0" xfId="0" applyNumberFormat="1" applyFill="1"/>
    <xf numFmtId="9" fontId="0" fillId="9" borderId="0" xfId="0" applyNumberFormat="1" applyFill="1"/>
    <xf numFmtId="9" fontId="0" fillId="9" borderId="0" xfId="0" applyNumberFormat="1" applyFill="1" applyAlignment="1">
      <alignment horizontal="center"/>
    </xf>
    <xf numFmtId="0" fontId="0" fillId="0" borderId="0" xfId="0" applyFill="1"/>
    <xf numFmtId="1" fontId="0" fillId="0" borderId="0" xfId="0" applyNumberFormat="1" applyFill="1"/>
    <xf numFmtId="9" fontId="0" fillId="0" borderId="0" xfId="1" applyFont="1" applyFill="1"/>
    <xf numFmtId="9" fontId="0" fillId="0" borderId="0" xfId="0" applyNumberFormat="1" applyFill="1"/>
    <xf numFmtId="9" fontId="0" fillId="0" borderId="0" xfId="0" applyNumberFormat="1" applyFill="1" applyAlignment="1">
      <alignment horizontal="center"/>
    </xf>
    <xf numFmtId="0" fontId="0" fillId="0" borderId="0" xfId="0" applyAlignment="1">
      <alignment horizontal="center"/>
    </xf>
    <xf numFmtId="0" fontId="0" fillId="0" borderId="0" xfId="0" applyNumberFormat="1" applyAlignment="1">
      <alignment horizontal="right"/>
    </xf>
    <xf numFmtId="0" fontId="0" fillId="9" borderId="0" xfId="0" applyFill="1" applyAlignment="1">
      <alignment horizontal="right"/>
    </xf>
    <xf numFmtId="0" fontId="0" fillId="0" borderId="0" xfId="0" applyFill="1" applyAlignment="1">
      <alignment horizontal="right"/>
    </xf>
    <xf numFmtId="0" fontId="0" fillId="0" borderId="0" xfId="0" applyNumberFormat="1"/>
    <xf numFmtId="9" fontId="0" fillId="9" borderId="0" xfId="1" applyFont="1" applyFill="1" applyAlignment="1">
      <alignment horizontal="right"/>
    </xf>
    <xf numFmtId="0" fontId="28" fillId="0" borderId="0" xfId="0" applyFont="1"/>
    <xf numFmtId="0" fontId="28" fillId="0" borderId="0" xfId="0" applyFont="1" applyAlignment="1">
      <alignment horizontal="center"/>
    </xf>
    <xf numFmtId="9" fontId="28" fillId="0" borderId="0" xfId="0" applyNumberFormat="1" applyFont="1" applyAlignment="1">
      <alignment horizontal="center"/>
    </xf>
    <xf numFmtId="9" fontId="28" fillId="0" borderId="0" xfId="0" applyNumberFormat="1" applyFont="1"/>
    <xf numFmtId="0" fontId="0" fillId="0" borderId="0" xfId="0" applyAlignment="1">
      <alignment horizontal="center"/>
    </xf>
    <xf numFmtId="0" fontId="3" fillId="8" borderId="3" xfId="0" applyFont="1" applyFill="1" applyBorder="1" applyAlignment="1">
      <alignment horizontal="center"/>
    </xf>
    <xf numFmtId="0" fontId="3" fillId="8" borderId="2" xfId="0" applyFont="1" applyFill="1" applyBorder="1" applyAlignment="1">
      <alignment horizontal="center"/>
    </xf>
    <xf numFmtId="0" fontId="3" fillId="8" borderId="4" xfId="0" applyFont="1" applyFill="1" applyBorder="1" applyAlignment="1">
      <alignment horizontal="center"/>
    </xf>
    <xf numFmtId="0" fontId="9" fillId="24" borderId="0" xfId="0" applyFont="1" applyFill="1" applyAlignment="1">
      <alignment horizontal="center"/>
    </xf>
    <xf numFmtId="0" fontId="9" fillId="23" borderId="0" xfId="0" applyFont="1" applyFill="1" applyAlignment="1">
      <alignment horizontal="center"/>
    </xf>
    <xf numFmtId="0" fontId="9" fillId="21" borderId="0" xfId="0" applyFont="1" applyFill="1" applyAlignment="1">
      <alignment horizontal="center"/>
    </xf>
    <xf numFmtId="0" fontId="9" fillId="22" borderId="0" xfId="0" applyFont="1" applyFill="1" applyAlignment="1">
      <alignment horizontal="center"/>
    </xf>
    <xf numFmtId="0" fontId="3" fillId="4" borderId="0" xfId="0" applyFont="1" applyFill="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3" fillId="5" borderId="0" xfId="0" applyFont="1" applyFill="1" applyAlignment="1">
      <alignment horizontal="center"/>
    </xf>
    <xf numFmtId="0" fontId="23" fillId="21" borderId="0" xfId="0" applyFont="1" applyFill="1" applyAlignment="1">
      <alignment horizontal="center"/>
    </xf>
    <xf numFmtId="0" fontId="23" fillId="24" borderId="0" xfId="0" applyFont="1" applyFill="1" applyAlignment="1">
      <alignment horizontal="center"/>
    </xf>
    <xf numFmtId="0" fontId="23" fillId="22" borderId="0" xfId="0" applyFont="1" applyFill="1" applyAlignment="1">
      <alignment horizontal="center"/>
    </xf>
    <xf numFmtId="0" fontId="23" fillId="23" borderId="0" xfId="0" applyFont="1" applyFill="1" applyAlignment="1">
      <alignment horizontal="center"/>
    </xf>
    <xf numFmtId="0" fontId="0" fillId="0" borderId="0" xfId="0" applyAlignment="1">
      <alignment horizontal="left" wrapText="1"/>
    </xf>
    <xf numFmtId="0" fontId="0" fillId="0" borderId="0" xfId="0" applyAlignment="1">
      <alignment horizontal="center"/>
    </xf>
    <xf numFmtId="0" fontId="0" fillId="0" borderId="0" xfId="0" applyAlignment="1"/>
  </cellXfs>
  <cellStyles count="1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Normal" xfId="0" builtinId="0"/>
    <cellStyle name="Percent" xfId="1" builtinId="5"/>
  </cellStyles>
  <dxfs count="14">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1" tint="0.499984740745262"/>
      </font>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externalLink" Target="externalLinks/externalLink2.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invertIfNegative val="0"/>
          <c:cat>
            <c:strRef>
              <c:f>'for graphing_badprobesdeleted'!$C$51:$Z$51</c:f>
              <c:strCache>
                <c:ptCount val="23"/>
                <c:pt idx="0">
                  <c:v>gillA</c:v>
                </c:pt>
                <c:pt idx="1">
                  <c:v>gillC</c:v>
                </c:pt>
                <c:pt idx="2">
                  <c:v>gillF</c:v>
                </c:pt>
                <c:pt idx="3">
                  <c:v>gillH</c:v>
                </c:pt>
                <c:pt idx="4">
                  <c:v>OA gill</c:v>
                </c:pt>
                <c:pt idx="5">
                  <c:v>EE2 gill</c:v>
                </c:pt>
                <c:pt idx="6">
                  <c:v>larvae</c:v>
                </c:pt>
                <c:pt idx="7">
                  <c:v>male gamete</c:v>
                </c:pt>
                <c:pt idx="8">
                  <c:v>female gonad (p17)</c:v>
                </c:pt>
                <c:pt idx="9">
                  <c:v>male gonad (p19)</c:v>
                </c:pt>
                <c:pt idx="10">
                  <c:v>larvae 5-aza</c:v>
                </c:pt>
                <c:pt idx="11">
                  <c:v>female gonad (p28)</c:v>
                </c:pt>
                <c:pt idx="12">
                  <c:v>male gonad (p10)</c:v>
                </c:pt>
                <c:pt idx="13">
                  <c:v>larvae 155</c:v>
                </c:pt>
                <c:pt idx="14">
                  <c:v>larvae 159</c:v>
                </c:pt>
                <c:pt idx="15">
                  <c:v>male vinc. 3</c:v>
                </c:pt>
                <c:pt idx="16">
                  <c:v>male vinc. 4</c:v>
                </c:pt>
                <c:pt idx="17">
                  <c:v>male vinc. 20</c:v>
                </c:pt>
                <c:pt idx="18">
                  <c:v>male vinc. 21</c:v>
                </c:pt>
                <c:pt idx="19">
                  <c:v>male cntrl. 44</c:v>
                </c:pt>
                <c:pt idx="20">
                  <c:v>male cntrl. 45</c:v>
                </c:pt>
                <c:pt idx="21">
                  <c:v>male cntrl. 57</c:v>
                </c:pt>
                <c:pt idx="22">
                  <c:v>male cntrl. 58</c:v>
                </c:pt>
              </c:strCache>
            </c:strRef>
          </c:cat>
          <c:val>
            <c:numRef>
              <c:f>'for graphing_badprobesdeleted'!$C$52:$Z$52</c:f>
              <c:numCache>
                <c:formatCode>0%</c:formatCode>
                <c:ptCount val="23"/>
                <c:pt idx="0">
                  <c:v>0.731707317073171</c:v>
                </c:pt>
                <c:pt idx="1">
                  <c:v>0.804878048780488</c:v>
                </c:pt>
                <c:pt idx="2">
                  <c:v>0.829268292682927</c:v>
                </c:pt>
                <c:pt idx="3">
                  <c:v>0.780487804878049</c:v>
                </c:pt>
                <c:pt idx="4">
                  <c:v>0.414634146341463</c:v>
                </c:pt>
                <c:pt idx="5">
                  <c:v>0.804878048780488</c:v>
                </c:pt>
                <c:pt idx="6">
                  <c:v>0.902439024390244</c:v>
                </c:pt>
                <c:pt idx="7">
                  <c:v>0.780487804878049</c:v>
                </c:pt>
                <c:pt idx="8">
                  <c:v>0.853658536585366</c:v>
                </c:pt>
                <c:pt idx="9">
                  <c:v>0.585365853658537</c:v>
                </c:pt>
                <c:pt idx="10">
                  <c:v>0.878048780487805</c:v>
                </c:pt>
                <c:pt idx="11">
                  <c:v>0.268292682926829</c:v>
                </c:pt>
                <c:pt idx="12">
                  <c:v>0.926829268292683</c:v>
                </c:pt>
                <c:pt idx="13">
                  <c:v>0.878048780487805</c:v>
                </c:pt>
                <c:pt idx="14">
                  <c:v>0.926829268292683</c:v>
                </c:pt>
                <c:pt idx="15">
                  <c:v>0.804878048780488</c:v>
                </c:pt>
                <c:pt idx="16">
                  <c:v>0.634146341463415</c:v>
                </c:pt>
                <c:pt idx="17">
                  <c:v>0.707317073170732</c:v>
                </c:pt>
                <c:pt idx="18">
                  <c:v>0.853658536585366</c:v>
                </c:pt>
                <c:pt idx="19">
                  <c:v>0.634146341463415</c:v>
                </c:pt>
                <c:pt idx="20">
                  <c:v>0.707317073170732</c:v>
                </c:pt>
                <c:pt idx="21">
                  <c:v>0.585365853658537</c:v>
                </c:pt>
                <c:pt idx="22">
                  <c:v>0.609756097560976</c:v>
                </c:pt>
              </c:numCache>
            </c:numRef>
          </c:val>
        </c:ser>
        <c:dLbls>
          <c:showLegendKey val="0"/>
          <c:showVal val="0"/>
          <c:showCatName val="0"/>
          <c:showSerName val="0"/>
          <c:showPercent val="0"/>
          <c:showBubbleSize val="0"/>
        </c:dLbls>
        <c:gapWidth val="150"/>
        <c:axId val="600791928"/>
        <c:axId val="600782632"/>
      </c:barChart>
      <c:catAx>
        <c:axId val="600791928"/>
        <c:scaling>
          <c:orientation val="minMax"/>
        </c:scaling>
        <c:delete val="0"/>
        <c:axPos val="b"/>
        <c:majorTickMark val="out"/>
        <c:minorTickMark val="none"/>
        <c:tickLblPos val="nextTo"/>
        <c:crossAx val="600782632"/>
        <c:crosses val="autoZero"/>
        <c:auto val="1"/>
        <c:lblAlgn val="ctr"/>
        <c:lblOffset val="100"/>
        <c:noMultiLvlLbl val="0"/>
      </c:catAx>
      <c:valAx>
        <c:axId val="600782632"/>
        <c:scaling>
          <c:orientation val="minMax"/>
        </c:scaling>
        <c:delete val="0"/>
        <c:axPos val="l"/>
        <c:majorGridlines/>
        <c:title>
          <c:tx>
            <c:rich>
              <a:bodyPr rot="-5400000" vert="horz"/>
              <a:lstStyle/>
              <a:p>
                <a:pPr>
                  <a:defRPr/>
                </a:pPr>
                <a:r>
                  <a:rPr lang="en-US"/>
                  <a:t>% valid probes </a:t>
                </a:r>
              </a:p>
            </c:rich>
          </c:tx>
          <c:layout/>
          <c:overlay val="0"/>
        </c:title>
        <c:numFmt formatCode="0%" sourceLinked="1"/>
        <c:majorTickMark val="out"/>
        <c:minorTickMark val="none"/>
        <c:tickLblPos val="nextTo"/>
        <c:crossAx val="600791928"/>
        <c:crosses val="autoZero"/>
        <c:crossBetween val="between"/>
        <c:majorUnit val="0.2"/>
      </c:valAx>
    </c:plotArea>
    <c:plotVisOnly val="1"/>
    <c:dispBlanksAs val="gap"/>
    <c:showDLblsOverMax val="0"/>
  </c:chart>
  <c:txPr>
    <a:bodyPr/>
    <a:lstStyle/>
    <a:p>
      <a:pPr>
        <a:defRPr sz="1400"/>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errBars>
            <c:errBarType val="both"/>
            <c:errValType val="cust"/>
            <c:noEndCap val="0"/>
            <c:plus>
              <c:numRef>
                <c:f>'for graphing_badprobesdeleted'!$AF$4:$AF$49</c:f>
                <c:numCache>
                  <c:formatCode>General</c:formatCode>
                  <c:ptCount val="46"/>
                  <c:pt idx="0">
                    <c:v>0.0913704333623957</c:v>
                  </c:pt>
                  <c:pt idx="1">
                    <c:v>0.0604181656287717</c:v>
                  </c:pt>
                  <c:pt idx="2">
                    <c:v>0.0249405255761067</c:v>
                  </c:pt>
                  <c:pt idx="3">
                    <c:v>0.0302955004885434</c:v>
                  </c:pt>
                  <c:pt idx="4">
                    <c:v>0.0253106065010271</c:v>
                  </c:pt>
                  <c:pt idx="5">
                    <c:v>0.0215449434308865</c:v>
                  </c:pt>
                  <c:pt idx="6">
                    <c:v>0.040965656220469</c:v>
                  </c:pt>
                  <c:pt idx="7">
                    <c:v>0.0244954005927049</c:v>
                  </c:pt>
                  <c:pt idx="8">
                    <c:v>0.0435514640284711</c:v>
                  </c:pt>
                  <c:pt idx="9">
                    <c:v>0.0793259146970364</c:v>
                  </c:pt>
                  <c:pt idx="10">
                    <c:v>0.0287080747955979</c:v>
                  </c:pt>
                  <c:pt idx="11">
                    <c:v>0.0194948389212416</c:v>
                  </c:pt>
                  <c:pt idx="12">
                    <c:v>0.0477423903123852</c:v>
                  </c:pt>
                  <c:pt idx="13">
                    <c:v>0.0510821094230276</c:v>
                  </c:pt>
                  <c:pt idx="14">
                    <c:v>0.0283115516589391</c:v>
                  </c:pt>
                  <c:pt idx="15">
                    <c:v>0.0161512279103427</c:v>
                  </c:pt>
                  <c:pt idx="16">
                    <c:v>0.0278494948630832</c:v>
                  </c:pt>
                  <c:pt idx="17">
                    <c:v>0.0233193781900845</c:v>
                  </c:pt>
                  <c:pt idx="18">
                    <c:v>0.0215159354626966</c:v>
                  </c:pt>
                  <c:pt idx="19">
                    <c:v>0.0393001555238292</c:v>
                  </c:pt>
                  <c:pt idx="20">
                    <c:v>0.0105365627031902</c:v>
                  </c:pt>
                  <c:pt idx="21">
                    <c:v>0.0163213591035926</c:v>
                  </c:pt>
                  <c:pt idx="22">
                    <c:v>0.039011048236698</c:v>
                  </c:pt>
                  <c:pt idx="23">
                    <c:v>0.0253389457436904</c:v>
                  </c:pt>
                  <c:pt idx="24">
                    <c:v>0.0389214564141741</c:v>
                  </c:pt>
                  <c:pt idx="26">
                    <c:v>0.436787954594826</c:v>
                  </c:pt>
                  <c:pt idx="28">
                    <c:v>0.133185750792735</c:v>
                  </c:pt>
                  <c:pt idx="29">
                    <c:v>0.017643797362876</c:v>
                  </c:pt>
                  <c:pt idx="30">
                    <c:v>0.019842892399293</c:v>
                  </c:pt>
                  <c:pt idx="31">
                    <c:v>0.0137406195875484</c:v>
                  </c:pt>
                  <c:pt idx="32">
                    <c:v>0.0515402313297558</c:v>
                  </c:pt>
                  <c:pt idx="33">
                    <c:v>0.0453106727900244</c:v>
                  </c:pt>
                  <c:pt idx="34">
                    <c:v>0.0211718733473576</c:v>
                  </c:pt>
                  <c:pt idx="36">
                    <c:v>0.229715384246761</c:v>
                  </c:pt>
                  <c:pt idx="37">
                    <c:v>0.0176411910778811</c:v>
                  </c:pt>
                  <c:pt idx="38">
                    <c:v>0.15061638808813</c:v>
                  </c:pt>
                  <c:pt idx="39">
                    <c:v>0.0307210824382045</c:v>
                  </c:pt>
                  <c:pt idx="40">
                    <c:v>0.0218235733392003</c:v>
                  </c:pt>
                  <c:pt idx="42">
                    <c:v>0.161417190302613</c:v>
                  </c:pt>
                  <c:pt idx="43">
                    <c:v>0.0229016006642911</c:v>
                  </c:pt>
                  <c:pt idx="44">
                    <c:v>0.0913332684262775</c:v>
                  </c:pt>
                  <c:pt idx="45">
                    <c:v>0.042013654619636</c:v>
                  </c:pt>
                </c:numCache>
              </c:numRef>
            </c:plus>
            <c:minus>
              <c:numRef>
                <c:f>'for graphing_badprobesdeleted'!$AF$4:$AF$49</c:f>
                <c:numCache>
                  <c:formatCode>General</c:formatCode>
                  <c:ptCount val="46"/>
                  <c:pt idx="0">
                    <c:v>0.0913704333623957</c:v>
                  </c:pt>
                  <c:pt idx="1">
                    <c:v>0.0604181656287717</c:v>
                  </c:pt>
                  <c:pt idx="2">
                    <c:v>0.0249405255761067</c:v>
                  </c:pt>
                  <c:pt idx="3">
                    <c:v>0.0302955004885434</c:v>
                  </c:pt>
                  <c:pt idx="4">
                    <c:v>0.0253106065010271</c:v>
                  </c:pt>
                  <c:pt idx="5">
                    <c:v>0.0215449434308865</c:v>
                  </c:pt>
                  <c:pt idx="6">
                    <c:v>0.040965656220469</c:v>
                  </c:pt>
                  <c:pt idx="7">
                    <c:v>0.0244954005927049</c:v>
                  </c:pt>
                  <c:pt idx="8">
                    <c:v>0.0435514640284711</c:v>
                  </c:pt>
                  <c:pt idx="9">
                    <c:v>0.0793259146970364</c:v>
                  </c:pt>
                  <c:pt idx="10">
                    <c:v>0.0287080747955979</c:v>
                  </c:pt>
                  <c:pt idx="11">
                    <c:v>0.0194948389212416</c:v>
                  </c:pt>
                  <c:pt idx="12">
                    <c:v>0.0477423903123852</c:v>
                  </c:pt>
                  <c:pt idx="13">
                    <c:v>0.0510821094230276</c:v>
                  </c:pt>
                  <c:pt idx="14">
                    <c:v>0.0283115516589391</c:v>
                  </c:pt>
                  <c:pt idx="15">
                    <c:v>0.0161512279103427</c:v>
                  </c:pt>
                  <c:pt idx="16">
                    <c:v>0.0278494948630832</c:v>
                  </c:pt>
                  <c:pt idx="17">
                    <c:v>0.0233193781900845</c:v>
                  </c:pt>
                  <c:pt idx="18">
                    <c:v>0.0215159354626966</c:v>
                  </c:pt>
                  <c:pt idx="19">
                    <c:v>0.0393001555238292</c:v>
                  </c:pt>
                  <c:pt idx="20">
                    <c:v>0.0105365627031902</c:v>
                  </c:pt>
                  <c:pt idx="21">
                    <c:v>0.0163213591035926</c:v>
                  </c:pt>
                  <c:pt idx="22">
                    <c:v>0.039011048236698</c:v>
                  </c:pt>
                  <c:pt idx="23">
                    <c:v>0.0253389457436904</c:v>
                  </c:pt>
                  <c:pt idx="24">
                    <c:v>0.0389214564141741</c:v>
                  </c:pt>
                  <c:pt idx="26">
                    <c:v>0.436787954594826</c:v>
                  </c:pt>
                  <c:pt idx="28">
                    <c:v>0.133185750792735</c:v>
                  </c:pt>
                  <c:pt idx="29">
                    <c:v>0.017643797362876</c:v>
                  </c:pt>
                  <c:pt idx="30">
                    <c:v>0.019842892399293</c:v>
                  </c:pt>
                  <c:pt idx="31">
                    <c:v>0.0137406195875484</c:v>
                  </c:pt>
                  <c:pt idx="32">
                    <c:v>0.0515402313297558</c:v>
                  </c:pt>
                  <c:pt idx="33">
                    <c:v>0.0453106727900244</c:v>
                  </c:pt>
                  <c:pt idx="34">
                    <c:v>0.0211718733473576</c:v>
                  </c:pt>
                  <c:pt idx="36">
                    <c:v>0.229715384246761</c:v>
                  </c:pt>
                  <c:pt idx="37">
                    <c:v>0.0176411910778811</c:v>
                  </c:pt>
                  <c:pt idx="38">
                    <c:v>0.15061638808813</c:v>
                  </c:pt>
                  <c:pt idx="39">
                    <c:v>0.0307210824382045</c:v>
                  </c:pt>
                  <c:pt idx="40">
                    <c:v>0.0218235733392003</c:v>
                  </c:pt>
                  <c:pt idx="42">
                    <c:v>0.161417190302613</c:v>
                  </c:pt>
                  <c:pt idx="43">
                    <c:v>0.0229016006642911</c:v>
                  </c:pt>
                  <c:pt idx="44">
                    <c:v>0.0913332684262775</c:v>
                  </c:pt>
                  <c:pt idx="45">
                    <c:v>0.042013654619636</c:v>
                  </c:pt>
                </c:numCache>
              </c:numRef>
            </c:minus>
          </c:errBars>
          <c:cat>
            <c:strRef>
              <c:f>'for graphing_badprobesdeleted'!$AD$4:$AD$49</c:f>
              <c:strCache>
                <c:ptCount val="46"/>
                <c:pt idx="0">
                  <c:v>AJ543432_4598</c:v>
                </c:pt>
                <c:pt idx="1">
                  <c:v>AJ543432_5207</c:v>
                </c:pt>
                <c:pt idx="2">
                  <c:v>AJ565452_p_cg_6_55</c:v>
                </c:pt>
                <c:pt idx="3">
                  <c:v>AJ565748_p_cg_6_56</c:v>
                </c:pt>
                <c:pt idx="4">
                  <c:v>AJ971240_p_cg_6_616</c:v>
                </c:pt>
                <c:pt idx="5">
                  <c:v>AM853797_p_cg_6_463</c:v>
                </c:pt>
                <c:pt idx="6">
                  <c:v>AM855415_p_cg_6_704</c:v>
                </c:pt>
                <c:pt idx="7">
                  <c:v>AM856127_p_cg_6_589</c:v>
                </c:pt>
                <c:pt idx="8">
                  <c:v>AM859411_p_cg_6_74</c:v>
                </c:pt>
                <c:pt idx="9">
                  <c:v>AM864646_p_cg_6_192</c:v>
                </c:pt>
                <c:pt idx="10">
                  <c:v>AM866665_p_cg_6_214</c:v>
                </c:pt>
                <c:pt idx="11">
                  <c:v>AM905317_5890</c:v>
                </c:pt>
                <c:pt idx="12">
                  <c:v>AM905317_715</c:v>
                </c:pt>
                <c:pt idx="13">
                  <c:v>BQ426644_p_cg_6_674</c:v>
                </c:pt>
                <c:pt idx="14">
                  <c:v>CU682098_p_cg_6_206</c:v>
                </c:pt>
                <c:pt idx="15">
                  <c:v>CU984433_p_cg_6_533</c:v>
                </c:pt>
                <c:pt idx="16">
                  <c:v>CU986348_p_cg_6_530</c:v>
                </c:pt>
                <c:pt idx="17">
                  <c:v>CU986550_p_cg_6_18</c:v>
                </c:pt>
                <c:pt idx="18">
                  <c:v>CU987656_p_cg_6_190</c:v>
                </c:pt>
                <c:pt idx="19">
                  <c:v>CU987661_p_cg_6_619</c:v>
                </c:pt>
                <c:pt idx="20">
                  <c:v>CU988599_p_cg_6_32</c:v>
                </c:pt>
                <c:pt idx="21">
                  <c:v>CU989939_p_cg_6_133</c:v>
                </c:pt>
                <c:pt idx="22">
                  <c:v>CU993735_p_cg_6_189</c:v>
                </c:pt>
                <c:pt idx="23">
                  <c:v>EE677744_p_cg_6_69</c:v>
                </c:pt>
                <c:pt idx="24">
                  <c:v>ES789480_p_cg_6_411</c:v>
                </c:pt>
                <c:pt idx="26">
                  <c:v>EU342886_1129</c:v>
                </c:pt>
                <c:pt idx="28">
                  <c:v>EU342886_3306</c:v>
                </c:pt>
                <c:pt idx="29">
                  <c:v>EW777519_206</c:v>
                </c:pt>
                <c:pt idx="30">
                  <c:v>EW777722_272</c:v>
                </c:pt>
                <c:pt idx="31">
                  <c:v>EW778340_662</c:v>
                </c:pt>
                <c:pt idx="32">
                  <c:v>EW778934_p_cg_6_225</c:v>
                </c:pt>
                <c:pt idx="33">
                  <c:v>EW779105_89</c:v>
                </c:pt>
                <c:pt idx="34">
                  <c:v>EW779217_435</c:v>
                </c:pt>
                <c:pt idx="36">
                  <c:v>EW779247_392</c:v>
                </c:pt>
                <c:pt idx="37">
                  <c:v>FP000509_p_cg_6_270</c:v>
                </c:pt>
                <c:pt idx="38">
                  <c:v>FP008556_p_cg_6_5</c:v>
                </c:pt>
                <c:pt idx="39">
                  <c:v>GU207410_170500</c:v>
                </c:pt>
                <c:pt idx="40">
                  <c:v>GU207411_26930</c:v>
                </c:pt>
                <c:pt idx="42">
                  <c:v>GU207415_8453</c:v>
                </c:pt>
                <c:pt idx="43">
                  <c:v>GU207430_132704</c:v>
                </c:pt>
                <c:pt idx="44">
                  <c:v>GU207456_52397</c:v>
                </c:pt>
                <c:pt idx="45">
                  <c:v>GU207459_125</c:v>
                </c:pt>
              </c:strCache>
            </c:strRef>
          </c:cat>
          <c:val>
            <c:numRef>
              <c:f>'for graphing_badprobesdeleted'!$AE$4:$AE$49</c:f>
              <c:numCache>
                <c:formatCode>0%</c:formatCode>
                <c:ptCount val="46"/>
                <c:pt idx="0">
                  <c:v>0.0272913273094091</c:v>
                </c:pt>
                <c:pt idx="1">
                  <c:v>-0.00488795822205425</c:v>
                </c:pt>
                <c:pt idx="2">
                  <c:v>0.0302504360460729</c:v>
                </c:pt>
                <c:pt idx="3">
                  <c:v>-0.00800283558586467</c:v>
                </c:pt>
                <c:pt idx="4">
                  <c:v>0.0238638042816277</c:v>
                </c:pt>
                <c:pt idx="5">
                  <c:v>0.0205699493133341</c:v>
                </c:pt>
                <c:pt idx="6">
                  <c:v>0.0201810565689208</c:v>
                </c:pt>
                <c:pt idx="7">
                  <c:v>0.0153330427078856</c:v>
                </c:pt>
                <c:pt idx="8">
                  <c:v>0.0205428582176754</c:v>
                </c:pt>
                <c:pt idx="9">
                  <c:v>-0.00208437660647006</c:v>
                </c:pt>
                <c:pt idx="10">
                  <c:v>0.0043310374762975</c:v>
                </c:pt>
                <c:pt idx="11">
                  <c:v>0.00857354166685123</c:v>
                </c:pt>
                <c:pt idx="12">
                  <c:v>0.0239689520618641</c:v>
                </c:pt>
                <c:pt idx="13">
                  <c:v>0.0208410432887813</c:v>
                </c:pt>
                <c:pt idx="14">
                  <c:v>0.00506191964899545</c:v>
                </c:pt>
                <c:pt idx="15">
                  <c:v>0.00194933084437193</c:v>
                </c:pt>
                <c:pt idx="16">
                  <c:v>0.00990341132261106</c:v>
                </c:pt>
                <c:pt idx="17">
                  <c:v>0.0151619188696741</c:v>
                </c:pt>
                <c:pt idx="18">
                  <c:v>0.0207548531280544</c:v>
                </c:pt>
                <c:pt idx="19">
                  <c:v>0.0283030985721056</c:v>
                </c:pt>
                <c:pt idx="20">
                  <c:v>0.00547538230650923</c:v>
                </c:pt>
                <c:pt idx="21">
                  <c:v>0.00462905566405252</c:v>
                </c:pt>
                <c:pt idx="22">
                  <c:v>0.0219050952482585</c:v>
                </c:pt>
                <c:pt idx="23">
                  <c:v>0.0154353725262686</c:v>
                </c:pt>
                <c:pt idx="24">
                  <c:v>-0.0148873197891324</c:v>
                </c:pt>
                <c:pt idx="26">
                  <c:v>0.480981397353161</c:v>
                </c:pt>
                <c:pt idx="28">
                  <c:v>0.356577181208054</c:v>
                </c:pt>
                <c:pt idx="29">
                  <c:v>-0.00118068017383424</c:v>
                </c:pt>
                <c:pt idx="30">
                  <c:v>0.00531614214088066</c:v>
                </c:pt>
                <c:pt idx="31">
                  <c:v>0.00538037221511438</c:v>
                </c:pt>
                <c:pt idx="32">
                  <c:v>0.0185205574512686</c:v>
                </c:pt>
                <c:pt idx="33">
                  <c:v>0.0106212901911282</c:v>
                </c:pt>
                <c:pt idx="34">
                  <c:v>-0.00159375862191773</c:v>
                </c:pt>
                <c:pt idx="36">
                  <c:v>0.997449253193458</c:v>
                </c:pt>
                <c:pt idx="37">
                  <c:v>-0.00630679213047371</c:v>
                </c:pt>
                <c:pt idx="38">
                  <c:v>0.0953982712460735</c:v>
                </c:pt>
                <c:pt idx="39">
                  <c:v>0.0133933288464105</c:v>
                </c:pt>
                <c:pt idx="40">
                  <c:v>0.00284533522223436</c:v>
                </c:pt>
                <c:pt idx="42">
                  <c:v>0.830401098913945</c:v>
                </c:pt>
                <c:pt idx="43">
                  <c:v>0.00196651262547613</c:v>
                </c:pt>
                <c:pt idx="44">
                  <c:v>0.153318237707107</c:v>
                </c:pt>
                <c:pt idx="45">
                  <c:v>0.0246730231908569</c:v>
                </c:pt>
              </c:numCache>
            </c:numRef>
          </c:val>
        </c:ser>
        <c:dLbls>
          <c:showLegendKey val="0"/>
          <c:showVal val="0"/>
          <c:showCatName val="0"/>
          <c:showSerName val="0"/>
          <c:showPercent val="0"/>
          <c:showBubbleSize val="0"/>
        </c:dLbls>
        <c:gapWidth val="150"/>
        <c:axId val="600752232"/>
        <c:axId val="600755144"/>
      </c:barChart>
      <c:catAx>
        <c:axId val="600752232"/>
        <c:scaling>
          <c:orientation val="minMax"/>
        </c:scaling>
        <c:delete val="0"/>
        <c:axPos val="b"/>
        <c:majorTickMark val="out"/>
        <c:minorTickMark val="none"/>
        <c:tickLblPos val="nextTo"/>
        <c:crossAx val="600755144"/>
        <c:crosses val="autoZero"/>
        <c:auto val="1"/>
        <c:lblAlgn val="ctr"/>
        <c:lblOffset val="100"/>
        <c:noMultiLvlLbl val="0"/>
      </c:catAx>
      <c:valAx>
        <c:axId val="600755144"/>
        <c:scaling>
          <c:orientation val="minMax"/>
          <c:max val="1.0"/>
        </c:scaling>
        <c:delete val="0"/>
        <c:axPos val="l"/>
        <c:majorGridlines/>
        <c:title>
          <c:tx>
            <c:rich>
              <a:bodyPr rot="-5400000" vert="horz"/>
              <a:lstStyle/>
              <a:p>
                <a:pPr>
                  <a:defRPr/>
                </a:pPr>
                <a:r>
                  <a:rPr lang="en-US"/>
                  <a:t>%methylation</a:t>
                </a:r>
              </a:p>
              <a:p>
                <a:pPr>
                  <a:defRPr/>
                </a:pPr>
                <a:endParaRPr lang="en-US"/>
              </a:p>
            </c:rich>
          </c:tx>
          <c:layout/>
          <c:overlay val="0"/>
        </c:title>
        <c:numFmt formatCode="0%" sourceLinked="1"/>
        <c:majorTickMark val="out"/>
        <c:minorTickMark val="none"/>
        <c:tickLblPos val="nextTo"/>
        <c:crossAx val="600752232"/>
        <c:crosses val="autoZero"/>
        <c:crossBetween val="between"/>
      </c:valAx>
    </c:plotArea>
    <c:plotVisOnly val="1"/>
    <c:dispBlanksAs val="gap"/>
    <c:showDLblsOverMax val="0"/>
  </c:chart>
  <c:txPr>
    <a:bodyPr/>
    <a:lstStyle/>
    <a:p>
      <a:pPr>
        <a:defRPr sz="1000"/>
      </a:pPr>
      <a:endParaRPr lang="en-U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EU342886_1129</a:t>
            </a:r>
          </a:p>
        </c:rich>
      </c:tx>
      <c:layout/>
      <c:overlay val="0"/>
    </c:title>
    <c:autoTitleDeleted val="0"/>
    <c:plotArea>
      <c:layout/>
      <c:barChart>
        <c:barDir val="col"/>
        <c:grouping val="clustered"/>
        <c:varyColors val="0"/>
        <c:ser>
          <c:idx val="0"/>
          <c:order val="0"/>
          <c:invertIfNegative val="0"/>
          <c:cat>
            <c:strRef>
              <c:f>'for graphing_badprobesdeleted'!$C$29:$Z$29</c:f>
              <c:strCache>
                <c:ptCount val="23"/>
                <c:pt idx="0">
                  <c:v>gillA</c:v>
                </c:pt>
                <c:pt idx="1">
                  <c:v>gillC</c:v>
                </c:pt>
                <c:pt idx="2">
                  <c:v>gillF</c:v>
                </c:pt>
                <c:pt idx="3">
                  <c:v>gillH</c:v>
                </c:pt>
                <c:pt idx="4">
                  <c:v>OA gill</c:v>
                </c:pt>
                <c:pt idx="5">
                  <c:v>EE2 gill</c:v>
                </c:pt>
                <c:pt idx="6">
                  <c:v>larvae</c:v>
                </c:pt>
                <c:pt idx="7">
                  <c:v>male gamete</c:v>
                </c:pt>
                <c:pt idx="8">
                  <c:v>female gonad (p17)</c:v>
                </c:pt>
                <c:pt idx="9">
                  <c:v>male gonad (p19)</c:v>
                </c:pt>
                <c:pt idx="10">
                  <c:v>larvae 5-aza</c:v>
                </c:pt>
                <c:pt idx="11">
                  <c:v>female gonad (p28)</c:v>
                </c:pt>
                <c:pt idx="12">
                  <c:v>male gonad (p10)</c:v>
                </c:pt>
                <c:pt idx="13">
                  <c:v>larvae 155</c:v>
                </c:pt>
                <c:pt idx="14">
                  <c:v>larvae 159</c:v>
                </c:pt>
                <c:pt idx="15">
                  <c:v>male vinc. 3</c:v>
                </c:pt>
                <c:pt idx="16">
                  <c:v>male vinc. 4</c:v>
                </c:pt>
                <c:pt idx="17">
                  <c:v>male vinc. 20</c:v>
                </c:pt>
                <c:pt idx="18">
                  <c:v>male vinc. 21</c:v>
                </c:pt>
                <c:pt idx="19">
                  <c:v>male cntrl. 44</c:v>
                </c:pt>
                <c:pt idx="20">
                  <c:v>male cntrl. 45</c:v>
                </c:pt>
                <c:pt idx="21">
                  <c:v>male cntrl. 57</c:v>
                </c:pt>
                <c:pt idx="22">
                  <c:v>male cntrl. 58</c:v>
                </c:pt>
              </c:strCache>
            </c:strRef>
          </c:cat>
          <c:val>
            <c:numRef>
              <c:f>'for graphing_badprobesdeleted'!$C$30:$Z$30</c:f>
              <c:numCache>
                <c:formatCode>0%</c:formatCode>
                <c:ptCount val="23"/>
                <c:pt idx="0">
                  <c:v>0.0368808555851455</c:v>
                </c:pt>
                <c:pt idx="1">
                  <c:v>0.0265007169075866</c:v>
                </c:pt>
                <c:pt idx="2">
                  <c:v>0.0227012507060227</c:v>
                </c:pt>
                <c:pt idx="3">
                  <c:v>0.0303173759932701</c:v>
                </c:pt>
                <c:pt idx="4">
                  <c:v>0.02</c:v>
                </c:pt>
                <c:pt idx="5">
                  <c:v>0.01</c:v>
                </c:pt>
                <c:pt idx="6">
                  <c:v>0.63</c:v>
                </c:pt>
                <c:pt idx="7">
                  <c:v>0.93</c:v>
                </c:pt>
                <c:pt idx="8">
                  <c:v>0.659033078880407</c:v>
                </c:pt>
                <c:pt idx="9">
                  <c:v>0.303448275862069</c:v>
                </c:pt>
                <c:pt idx="10">
                  <c:v>0.694170403587444</c:v>
                </c:pt>
                <c:pt idx="11">
                  <c:v>0.0</c:v>
                </c:pt>
                <c:pt idx="12">
                  <c:v>1.219202898550725</c:v>
                </c:pt>
                <c:pt idx="13">
                  <c:v>0.0</c:v>
                </c:pt>
                <c:pt idx="14">
                  <c:v>0.266839378238342</c:v>
                </c:pt>
                <c:pt idx="15">
                  <c:v>1.09</c:v>
                </c:pt>
                <c:pt idx="16">
                  <c:v>0.09</c:v>
                </c:pt>
                <c:pt idx="17">
                  <c:v>0.21</c:v>
                </c:pt>
                <c:pt idx="18">
                  <c:v>1.26</c:v>
                </c:pt>
                <c:pt idx="19">
                  <c:v>0.246737841043891</c:v>
                </c:pt>
                <c:pt idx="20">
                  <c:v>0.509075194468453</c:v>
                </c:pt>
                <c:pt idx="21">
                  <c:v>0.990180878552971</c:v>
                </c:pt>
                <c:pt idx="22">
                  <c:v>0.83931484502447</c:v>
                </c:pt>
              </c:numCache>
            </c:numRef>
          </c:val>
        </c:ser>
        <c:dLbls>
          <c:showLegendKey val="0"/>
          <c:showVal val="0"/>
          <c:showCatName val="0"/>
          <c:showSerName val="0"/>
          <c:showPercent val="0"/>
          <c:showBubbleSize val="0"/>
        </c:dLbls>
        <c:gapWidth val="150"/>
        <c:axId val="416782216"/>
        <c:axId val="416781112"/>
      </c:barChart>
      <c:catAx>
        <c:axId val="416782216"/>
        <c:scaling>
          <c:orientation val="minMax"/>
        </c:scaling>
        <c:delete val="0"/>
        <c:axPos val="b"/>
        <c:majorTickMark val="out"/>
        <c:minorTickMark val="none"/>
        <c:tickLblPos val="nextTo"/>
        <c:crossAx val="416781112"/>
        <c:crosses val="autoZero"/>
        <c:auto val="1"/>
        <c:lblAlgn val="ctr"/>
        <c:lblOffset val="100"/>
        <c:noMultiLvlLbl val="0"/>
      </c:catAx>
      <c:valAx>
        <c:axId val="416781112"/>
        <c:scaling>
          <c:orientation val="minMax"/>
        </c:scaling>
        <c:delete val="0"/>
        <c:axPos val="l"/>
        <c:majorGridlines/>
        <c:title>
          <c:tx>
            <c:rich>
              <a:bodyPr rot="-5400000" vert="horz"/>
              <a:lstStyle/>
              <a:p>
                <a:pPr>
                  <a:defRPr/>
                </a:pPr>
                <a:r>
                  <a:rPr lang="en-US"/>
                  <a:t>%methylation</a:t>
                </a:r>
              </a:p>
            </c:rich>
          </c:tx>
          <c:layout/>
          <c:overlay val="0"/>
        </c:title>
        <c:numFmt formatCode="0%" sourceLinked="1"/>
        <c:majorTickMark val="out"/>
        <c:minorTickMark val="none"/>
        <c:tickLblPos val="nextTo"/>
        <c:crossAx val="416782216"/>
        <c:crosses val="autoZero"/>
        <c:crossBetween val="between"/>
      </c:valAx>
    </c:plotArea>
    <c:plotVisOnly val="1"/>
    <c:dispBlanksAs val="gap"/>
    <c:showDLblsOverMax val="0"/>
  </c:chart>
  <c:txPr>
    <a:bodyPr/>
    <a:lstStyle/>
    <a:p>
      <a:pPr>
        <a:defRPr sz="1400"/>
      </a:pPr>
      <a:endParaRPr lang="en-US"/>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t>probe: EU342886_3306</a:t>
            </a:r>
          </a:p>
        </c:rich>
      </c:tx>
      <c:layout/>
      <c:overlay val="0"/>
    </c:title>
    <c:autoTitleDeleted val="0"/>
    <c:plotArea>
      <c:layout/>
      <c:barChart>
        <c:barDir val="col"/>
        <c:grouping val="clustered"/>
        <c:varyColors val="0"/>
        <c:ser>
          <c:idx val="0"/>
          <c:order val="0"/>
          <c:invertIfNegative val="0"/>
          <c:cat>
            <c:strRef>
              <c:f>'for graphing_badprobesdeleted'!$C$31:$Z$31</c:f>
              <c:strCache>
                <c:ptCount val="23"/>
                <c:pt idx="0">
                  <c:v>gillA</c:v>
                </c:pt>
                <c:pt idx="1">
                  <c:v>gillC</c:v>
                </c:pt>
                <c:pt idx="2">
                  <c:v>gillF</c:v>
                </c:pt>
                <c:pt idx="3">
                  <c:v>gillH</c:v>
                </c:pt>
                <c:pt idx="4">
                  <c:v>OA gill</c:v>
                </c:pt>
                <c:pt idx="5">
                  <c:v>EE2 gill</c:v>
                </c:pt>
                <c:pt idx="6">
                  <c:v>larvae</c:v>
                </c:pt>
                <c:pt idx="7">
                  <c:v>male gamete</c:v>
                </c:pt>
                <c:pt idx="8">
                  <c:v>female gonad (p17)</c:v>
                </c:pt>
                <c:pt idx="9">
                  <c:v>male gonad (p19)</c:v>
                </c:pt>
                <c:pt idx="10">
                  <c:v>larvae 5-aza</c:v>
                </c:pt>
                <c:pt idx="11">
                  <c:v>female gonad (p28)</c:v>
                </c:pt>
                <c:pt idx="12">
                  <c:v>male gonad (p10)</c:v>
                </c:pt>
                <c:pt idx="13">
                  <c:v>larvae 155</c:v>
                </c:pt>
                <c:pt idx="14">
                  <c:v>larvae 159</c:v>
                </c:pt>
                <c:pt idx="15">
                  <c:v>male vinc. 3</c:v>
                </c:pt>
                <c:pt idx="16">
                  <c:v>male vinc. 4</c:v>
                </c:pt>
                <c:pt idx="17">
                  <c:v>male vinc. 20</c:v>
                </c:pt>
                <c:pt idx="18">
                  <c:v>male vinc. 21</c:v>
                </c:pt>
                <c:pt idx="19">
                  <c:v>male cntrl. 44</c:v>
                </c:pt>
                <c:pt idx="20">
                  <c:v>male cntrl. 45</c:v>
                </c:pt>
                <c:pt idx="21">
                  <c:v>male cntrl. 57</c:v>
                </c:pt>
                <c:pt idx="22">
                  <c:v>male cntrl. 58</c:v>
                </c:pt>
              </c:strCache>
            </c:strRef>
          </c:cat>
          <c:val>
            <c:numRef>
              <c:f>'for graphing_badprobesdeleted'!$C$32:$Z$32</c:f>
              <c:numCache>
                <c:formatCode>0%</c:formatCode>
                <c:ptCount val="23"/>
                <c:pt idx="0">
                  <c:v>0.0</c:v>
                </c:pt>
                <c:pt idx="1">
                  <c:v>0.0</c:v>
                </c:pt>
                <c:pt idx="2">
                  <c:v>0.0</c:v>
                </c:pt>
                <c:pt idx="3">
                  <c:v>0.0</c:v>
                </c:pt>
                <c:pt idx="4">
                  <c:v>0.0</c:v>
                </c:pt>
                <c:pt idx="5">
                  <c:v>0.15</c:v>
                </c:pt>
                <c:pt idx="6">
                  <c:v>0.32</c:v>
                </c:pt>
                <c:pt idx="7">
                  <c:v>0.0</c:v>
                </c:pt>
                <c:pt idx="9">
                  <c:v>0.0</c:v>
                </c:pt>
                <c:pt idx="10">
                  <c:v>0.432885906040268</c:v>
                </c:pt>
                <c:pt idx="11">
                  <c:v>0.5</c:v>
                </c:pt>
                <c:pt idx="12">
                  <c:v>0.0</c:v>
                </c:pt>
                <c:pt idx="13">
                  <c:v>0.0</c:v>
                </c:pt>
                <c:pt idx="14">
                  <c:v>0.0</c:v>
                </c:pt>
                <c:pt idx="15">
                  <c:v>0.0</c:v>
                </c:pt>
                <c:pt idx="16">
                  <c:v>0.0</c:v>
                </c:pt>
                <c:pt idx="17">
                  <c:v>0.38</c:v>
                </c:pt>
                <c:pt idx="18">
                  <c:v>0.0</c:v>
                </c:pt>
                <c:pt idx="19">
                  <c:v>0.0</c:v>
                </c:pt>
                <c:pt idx="20">
                  <c:v>0.0</c:v>
                </c:pt>
                <c:pt idx="21">
                  <c:v>0.0</c:v>
                </c:pt>
                <c:pt idx="22">
                  <c:v>0.0</c:v>
                </c:pt>
              </c:numCache>
            </c:numRef>
          </c:val>
        </c:ser>
        <c:dLbls>
          <c:showLegendKey val="0"/>
          <c:showVal val="0"/>
          <c:showCatName val="0"/>
          <c:showSerName val="0"/>
          <c:showPercent val="0"/>
          <c:showBubbleSize val="0"/>
        </c:dLbls>
        <c:gapWidth val="150"/>
        <c:axId val="416764792"/>
        <c:axId val="416761992"/>
      </c:barChart>
      <c:catAx>
        <c:axId val="416764792"/>
        <c:scaling>
          <c:orientation val="minMax"/>
        </c:scaling>
        <c:delete val="0"/>
        <c:axPos val="b"/>
        <c:majorTickMark val="out"/>
        <c:minorTickMark val="none"/>
        <c:tickLblPos val="nextTo"/>
        <c:crossAx val="416761992"/>
        <c:crosses val="autoZero"/>
        <c:auto val="1"/>
        <c:lblAlgn val="ctr"/>
        <c:lblOffset val="100"/>
        <c:noMultiLvlLbl val="0"/>
      </c:catAx>
      <c:valAx>
        <c:axId val="416761992"/>
        <c:scaling>
          <c:orientation val="minMax"/>
          <c:max val="1.0"/>
        </c:scaling>
        <c:delete val="0"/>
        <c:axPos val="l"/>
        <c:majorGridlines/>
        <c:title>
          <c:tx>
            <c:rich>
              <a:bodyPr rot="-5400000" vert="horz"/>
              <a:lstStyle/>
              <a:p>
                <a:pPr>
                  <a:defRPr/>
                </a:pPr>
                <a:r>
                  <a:rPr lang="en-US"/>
                  <a:t>%methylation</a:t>
                </a:r>
              </a:p>
            </c:rich>
          </c:tx>
          <c:layout/>
          <c:overlay val="0"/>
        </c:title>
        <c:numFmt formatCode="0%" sourceLinked="1"/>
        <c:majorTickMark val="out"/>
        <c:minorTickMark val="none"/>
        <c:tickLblPos val="nextTo"/>
        <c:crossAx val="416764792"/>
        <c:crosses val="autoZero"/>
        <c:crossBetween val="between"/>
      </c:valAx>
    </c:plotArea>
    <c:plotVisOnly val="1"/>
    <c:dispBlanksAs val="gap"/>
    <c:showDLblsOverMax val="0"/>
  </c:chart>
  <c:txPr>
    <a:bodyPr/>
    <a:lstStyle/>
    <a:p>
      <a:pPr>
        <a:defRPr sz="1400"/>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t>probe: EW779247_392</a:t>
            </a:r>
          </a:p>
        </c:rich>
      </c:tx>
      <c:layout/>
      <c:overlay val="0"/>
    </c:title>
    <c:autoTitleDeleted val="0"/>
    <c:plotArea>
      <c:layout/>
      <c:barChart>
        <c:barDir val="col"/>
        <c:grouping val="clustered"/>
        <c:varyColors val="0"/>
        <c:ser>
          <c:idx val="0"/>
          <c:order val="0"/>
          <c:invertIfNegative val="0"/>
          <c:cat>
            <c:strRef>
              <c:f>'for graphing_badprobesdeleted'!$C$39:$Z$39</c:f>
              <c:strCache>
                <c:ptCount val="23"/>
                <c:pt idx="0">
                  <c:v>gillA</c:v>
                </c:pt>
                <c:pt idx="1">
                  <c:v>gillC</c:v>
                </c:pt>
                <c:pt idx="2">
                  <c:v>gillF</c:v>
                </c:pt>
                <c:pt idx="3">
                  <c:v>gillH</c:v>
                </c:pt>
                <c:pt idx="4">
                  <c:v>OA gill</c:v>
                </c:pt>
                <c:pt idx="5">
                  <c:v>EE2 gill</c:v>
                </c:pt>
                <c:pt idx="6">
                  <c:v>larvae</c:v>
                </c:pt>
                <c:pt idx="7">
                  <c:v>male gamete</c:v>
                </c:pt>
                <c:pt idx="8">
                  <c:v>female gonad (p17)</c:v>
                </c:pt>
                <c:pt idx="9">
                  <c:v>male gonad (p19)</c:v>
                </c:pt>
                <c:pt idx="10">
                  <c:v>larvae 5-aza</c:v>
                </c:pt>
                <c:pt idx="11">
                  <c:v>female gonad (p28)</c:v>
                </c:pt>
                <c:pt idx="12">
                  <c:v>male gonad (p10)</c:v>
                </c:pt>
                <c:pt idx="13">
                  <c:v>larvae 155</c:v>
                </c:pt>
                <c:pt idx="14">
                  <c:v>larvae 159</c:v>
                </c:pt>
                <c:pt idx="15">
                  <c:v>male vinc. 3</c:v>
                </c:pt>
                <c:pt idx="16">
                  <c:v>male vinc. 4</c:v>
                </c:pt>
                <c:pt idx="17">
                  <c:v>male vinc. 20</c:v>
                </c:pt>
                <c:pt idx="18">
                  <c:v>male vinc. 21</c:v>
                </c:pt>
                <c:pt idx="19">
                  <c:v>male cntrl. 44</c:v>
                </c:pt>
                <c:pt idx="20">
                  <c:v>male cntrl. 45</c:v>
                </c:pt>
                <c:pt idx="21">
                  <c:v>male cntrl. 57</c:v>
                </c:pt>
                <c:pt idx="22">
                  <c:v>male cntrl. 58</c:v>
                </c:pt>
              </c:strCache>
            </c:strRef>
          </c:cat>
          <c:val>
            <c:numRef>
              <c:f>'for graphing_badprobesdeleted'!$C$40:$Z$40</c:f>
              <c:numCache>
                <c:formatCode>0%</c:formatCode>
                <c:ptCount val="23"/>
                <c:pt idx="0">
                  <c:v>0.941499606449416</c:v>
                </c:pt>
                <c:pt idx="1">
                  <c:v>1.075353547678377</c:v>
                </c:pt>
                <c:pt idx="2">
                  <c:v>0.969574223573861</c:v>
                </c:pt>
                <c:pt idx="3">
                  <c:v>0.911702885017172</c:v>
                </c:pt>
                <c:pt idx="4">
                  <c:v>0.0</c:v>
                </c:pt>
                <c:pt idx="5">
                  <c:v>0.93</c:v>
                </c:pt>
                <c:pt idx="6">
                  <c:v>0.74</c:v>
                </c:pt>
                <c:pt idx="7">
                  <c:v>0.0</c:v>
                </c:pt>
                <c:pt idx="8">
                  <c:v>0.755144032921811</c:v>
                </c:pt>
                <c:pt idx="9">
                  <c:v>0.0</c:v>
                </c:pt>
                <c:pt idx="10">
                  <c:v>1.403726708074534</c:v>
                </c:pt>
                <c:pt idx="11">
                  <c:v>0.0</c:v>
                </c:pt>
                <c:pt idx="12">
                  <c:v>1.09011432414257</c:v>
                </c:pt>
                <c:pt idx="13">
                  <c:v>0.841823056300268</c:v>
                </c:pt>
                <c:pt idx="14">
                  <c:v>0.807901907356948</c:v>
                </c:pt>
                <c:pt idx="15">
                  <c:v>1.2</c:v>
                </c:pt>
                <c:pt idx="16">
                  <c:v>0.96</c:v>
                </c:pt>
                <c:pt idx="17">
                  <c:v>1.0</c:v>
                </c:pt>
                <c:pt idx="18">
                  <c:v>1.5</c:v>
                </c:pt>
                <c:pt idx="19">
                  <c:v>0.542296072507553</c:v>
                </c:pt>
                <c:pt idx="20">
                  <c:v>0.0</c:v>
                </c:pt>
                <c:pt idx="21">
                  <c:v>0.0</c:v>
                </c:pt>
                <c:pt idx="22">
                  <c:v>0.0</c:v>
                </c:pt>
              </c:numCache>
            </c:numRef>
          </c:val>
        </c:ser>
        <c:dLbls>
          <c:showLegendKey val="0"/>
          <c:showVal val="0"/>
          <c:showCatName val="0"/>
          <c:showSerName val="0"/>
          <c:showPercent val="0"/>
          <c:showBubbleSize val="0"/>
        </c:dLbls>
        <c:gapWidth val="150"/>
        <c:axId val="600716792"/>
        <c:axId val="600719752"/>
      </c:barChart>
      <c:catAx>
        <c:axId val="600716792"/>
        <c:scaling>
          <c:orientation val="minMax"/>
        </c:scaling>
        <c:delete val="0"/>
        <c:axPos val="b"/>
        <c:numFmt formatCode="0%" sourceLinked="1"/>
        <c:majorTickMark val="out"/>
        <c:minorTickMark val="none"/>
        <c:tickLblPos val="nextTo"/>
        <c:crossAx val="600719752"/>
        <c:crosses val="autoZero"/>
        <c:auto val="1"/>
        <c:lblAlgn val="ctr"/>
        <c:lblOffset val="100"/>
        <c:noMultiLvlLbl val="0"/>
      </c:catAx>
      <c:valAx>
        <c:axId val="600719752"/>
        <c:scaling>
          <c:orientation val="minMax"/>
          <c:max val="1.5"/>
        </c:scaling>
        <c:delete val="0"/>
        <c:axPos val="l"/>
        <c:majorGridlines/>
        <c:title>
          <c:tx>
            <c:rich>
              <a:bodyPr rot="-5400000" vert="horz"/>
              <a:lstStyle/>
              <a:p>
                <a:pPr>
                  <a:defRPr/>
                </a:pPr>
                <a:r>
                  <a:rPr lang="en-US"/>
                  <a:t>% methylation</a:t>
                </a:r>
              </a:p>
            </c:rich>
          </c:tx>
          <c:layout/>
          <c:overlay val="0"/>
        </c:title>
        <c:numFmt formatCode="0%" sourceLinked="1"/>
        <c:majorTickMark val="out"/>
        <c:minorTickMark val="none"/>
        <c:tickLblPos val="nextTo"/>
        <c:crossAx val="600716792"/>
        <c:crosses val="autoZero"/>
        <c:crossBetween val="between"/>
        <c:majorUnit val="0.25"/>
      </c:valAx>
    </c:plotArea>
    <c:plotVisOnly val="1"/>
    <c:dispBlanksAs val="gap"/>
    <c:showDLblsOverMax val="0"/>
  </c:chart>
  <c:txPr>
    <a:bodyPr/>
    <a:lstStyle/>
    <a:p>
      <a:pPr>
        <a:defRPr sz="1400"/>
      </a:pPr>
      <a:endParaRPr lang="en-US"/>
    </a:p>
  </c:tx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t>probe: GU207415_8453</a:t>
            </a:r>
          </a:p>
        </c:rich>
      </c:tx>
      <c:layout/>
      <c:overlay val="0"/>
    </c:title>
    <c:autoTitleDeleted val="0"/>
    <c:plotArea>
      <c:layout/>
      <c:barChart>
        <c:barDir val="col"/>
        <c:grouping val="clustered"/>
        <c:varyColors val="0"/>
        <c:ser>
          <c:idx val="0"/>
          <c:order val="0"/>
          <c:invertIfNegative val="0"/>
          <c:cat>
            <c:strRef>
              <c:f>'for graphing_badprobesdeleted'!$C$45:$Z$45</c:f>
              <c:strCache>
                <c:ptCount val="23"/>
                <c:pt idx="0">
                  <c:v>gillA</c:v>
                </c:pt>
                <c:pt idx="1">
                  <c:v>gillC</c:v>
                </c:pt>
                <c:pt idx="2">
                  <c:v>gillF</c:v>
                </c:pt>
                <c:pt idx="3">
                  <c:v>gillH</c:v>
                </c:pt>
                <c:pt idx="4">
                  <c:v>OA gill</c:v>
                </c:pt>
                <c:pt idx="5">
                  <c:v>EE2 gill</c:v>
                </c:pt>
                <c:pt idx="6">
                  <c:v>larvae</c:v>
                </c:pt>
                <c:pt idx="7">
                  <c:v>male gamete</c:v>
                </c:pt>
                <c:pt idx="8">
                  <c:v>female gonad (p17)</c:v>
                </c:pt>
                <c:pt idx="9">
                  <c:v>male gonad (p19)</c:v>
                </c:pt>
                <c:pt idx="10">
                  <c:v>larvae 5-aza</c:v>
                </c:pt>
                <c:pt idx="11">
                  <c:v>female gonad (p28)</c:v>
                </c:pt>
                <c:pt idx="12">
                  <c:v>male gonad (p10)</c:v>
                </c:pt>
                <c:pt idx="13">
                  <c:v>larvae 155</c:v>
                </c:pt>
                <c:pt idx="14">
                  <c:v>larvae 159</c:v>
                </c:pt>
                <c:pt idx="15">
                  <c:v>male vinc. 3</c:v>
                </c:pt>
                <c:pt idx="16">
                  <c:v>male vinc. 4</c:v>
                </c:pt>
                <c:pt idx="17">
                  <c:v>male vinc. 20</c:v>
                </c:pt>
                <c:pt idx="18">
                  <c:v>male vinc. 21</c:v>
                </c:pt>
                <c:pt idx="19">
                  <c:v>male cntrl. 44</c:v>
                </c:pt>
                <c:pt idx="20">
                  <c:v>male cntrl. 45</c:v>
                </c:pt>
                <c:pt idx="21">
                  <c:v>male cntrl. 57</c:v>
                </c:pt>
                <c:pt idx="22">
                  <c:v>male cntrl. 58</c:v>
                </c:pt>
              </c:strCache>
            </c:strRef>
          </c:cat>
          <c:val>
            <c:numRef>
              <c:f>'for graphing_badprobesdeleted'!$C$46:$Z$46</c:f>
              <c:numCache>
                <c:formatCode>0%</c:formatCode>
                <c:ptCount val="23"/>
                <c:pt idx="0">
                  <c:v>0.0</c:v>
                </c:pt>
                <c:pt idx="1">
                  <c:v>0.0</c:v>
                </c:pt>
                <c:pt idx="2">
                  <c:v>0.0</c:v>
                </c:pt>
                <c:pt idx="3">
                  <c:v>0.0</c:v>
                </c:pt>
                <c:pt idx="4">
                  <c:v>0.0</c:v>
                </c:pt>
                <c:pt idx="5">
                  <c:v>0.0</c:v>
                </c:pt>
                <c:pt idx="6">
                  <c:v>0.82</c:v>
                </c:pt>
                <c:pt idx="7">
                  <c:v>0.0</c:v>
                </c:pt>
                <c:pt idx="8">
                  <c:v>0.0</c:v>
                </c:pt>
                <c:pt idx="9">
                  <c:v>0.0</c:v>
                </c:pt>
                <c:pt idx="10">
                  <c:v>1.116428219042921</c:v>
                </c:pt>
                <c:pt idx="11">
                  <c:v>0.0</c:v>
                </c:pt>
                <c:pt idx="12">
                  <c:v>0.0</c:v>
                </c:pt>
                <c:pt idx="13">
                  <c:v>0.722908093278464</c:v>
                </c:pt>
                <c:pt idx="14">
                  <c:v>0.642233194075199</c:v>
                </c:pt>
                <c:pt idx="15">
                  <c:v>0.0</c:v>
                </c:pt>
                <c:pt idx="16">
                  <c:v>0.0</c:v>
                </c:pt>
                <c:pt idx="17">
                  <c:v>0.0</c:v>
                </c:pt>
                <c:pt idx="18">
                  <c:v>0.0</c:v>
                </c:pt>
                <c:pt idx="19">
                  <c:v>0.259649122807017</c:v>
                </c:pt>
                <c:pt idx="20">
                  <c:v>0.0</c:v>
                </c:pt>
                <c:pt idx="21">
                  <c:v>0.864864864864865</c:v>
                </c:pt>
                <c:pt idx="22">
                  <c:v>0.815972222222222</c:v>
                </c:pt>
              </c:numCache>
            </c:numRef>
          </c:val>
        </c:ser>
        <c:dLbls>
          <c:showLegendKey val="0"/>
          <c:showVal val="0"/>
          <c:showCatName val="0"/>
          <c:showSerName val="0"/>
          <c:showPercent val="0"/>
          <c:showBubbleSize val="0"/>
        </c:dLbls>
        <c:gapWidth val="150"/>
        <c:axId val="600683416"/>
        <c:axId val="600686024"/>
      </c:barChart>
      <c:catAx>
        <c:axId val="600683416"/>
        <c:scaling>
          <c:orientation val="minMax"/>
        </c:scaling>
        <c:delete val="0"/>
        <c:axPos val="b"/>
        <c:majorTickMark val="out"/>
        <c:minorTickMark val="none"/>
        <c:tickLblPos val="nextTo"/>
        <c:crossAx val="600686024"/>
        <c:crosses val="autoZero"/>
        <c:auto val="1"/>
        <c:lblAlgn val="ctr"/>
        <c:lblOffset val="100"/>
        <c:noMultiLvlLbl val="0"/>
      </c:catAx>
      <c:valAx>
        <c:axId val="600686024"/>
        <c:scaling>
          <c:orientation val="minMax"/>
        </c:scaling>
        <c:delete val="0"/>
        <c:axPos val="l"/>
        <c:majorGridlines/>
        <c:title>
          <c:tx>
            <c:rich>
              <a:bodyPr rot="-5400000" vert="horz"/>
              <a:lstStyle/>
              <a:p>
                <a:pPr>
                  <a:defRPr/>
                </a:pPr>
                <a:r>
                  <a:rPr lang="en-US"/>
                  <a:t>%methylation</a:t>
                </a:r>
              </a:p>
            </c:rich>
          </c:tx>
          <c:layout/>
          <c:overlay val="0"/>
        </c:title>
        <c:numFmt formatCode="0%" sourceLinked="1"/>
        <c:majorTickMark val="out"/>
        <c:minorTickMark val="none"/>
        <c:tickLblPos val="nextTo"/>
        <c:crossAx val="600683416"/>
        <c:crosses val="autoZero"/>
        <c:crossBetween val="between"/>
      </c:valAx>
    </c:plotArea>
    <c:plotVisOnly val="1"/>
    <c:dispBlanksAs val="gap"/>
    <c:showDLblsOverMax val="0"/>
  </c:chart>
  <c:txPr>
    <a:bodyPr/>
    <a:lstStyle/>
    <a:p>
      <a:pPr>
        <a:defRPr sz="1400"/>
      </a:pPr>
      <a:endParaRPr lang="en-US"/>
    </a:p>
  </c:txPr>
  <c:printSettings>
    <c:headerFooter/>
    <c:pageMargins b="1.0" l="0.75" r="0.75" t="1.0" header="0.5" footer="0.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invertIfNegative val="0"/>
          <c:cat>
            <c:strRef>
              <c:f>Sheet1!$A$1:$A$42</c:f>
              <c:strCache>
                <c:ptCount val="42"/>
                <c:pt idx="0">
                  <c:v>AJ543432_4598</c:v>
                </c:pt>
                <c:pt idx="1">
                  <c:v>AJ543432_5207</c:v>
                </c:pt>
                <c:pt idx="2">
                  <c:v>AJ565452_p_cg_6_55</c:v>
                </c:pt>
                <c:pt idx="3">
                  <c:v>AJ565748_p_cg_6_56</c:v>
                </c:pt>
                <c:pt idx="4">
                  <c:v>AJ971240_p_cg_6_616</c:v>
                </c:pt>
                <c:pt idx="5">
                  <c:v>AM853797_p_cg_6_463</c:v>
                </c:pt>
                <c:pt idx="6">
                  <c:v>AM855415_p_cg_6_704</c:v>
                </c:pt>
                <c:pt idx="7">
                  <c:v>AM856127_p_cg_6_589</c:v>
                </c:pt>
                <c:pt idx="8">
                  <c:v>AM859411_p_cg_6_74</c:v>
                </c:pt>
                <c:pt idx="9">
                  <c:v>AM864646_p_cg_6_192</c:v>
                </c:pt>
                <c:pt idx="10">
                  <c:v>AM866665_p_cg_6_214</c:v>
                </c:pt>
                <c:pt idx="11">
                  <c:v>AM905317_5890</c:v>
                </c:pt>
                <c:pt idx="12">
                  <c:v>AM905317_715</c:v>
                </c:pt>
                <c:pt idx="13">
                  <c:v>BQ426644_p_cg_6_674</c:v>
                </c:pt>
                <c:pt idx="14">
                  <c:v>CU682098_p_cg_6_206</c:v>
                </c:pt>
                <c:pt idx="15">
                  <c:v>CU984433_p_cg_6_533</c:v>
                </c:pt>
                <c:pt idx="16">
                  <c:v>CU986348_p_cg_6_530</c:v>
                </c:pt>
                <c:pt idx="17">
                  <c:v>CU986550_p_cg_6_18</c:v>
                </c:pt>
                <c:pt idx="18">
                  <c:v>CU987656_p_cg_6_190</c:v>
                </c:pt>
                <c:pt idx="19">
                  <c:v>CU987661_p_cg_6_619</c:v>
                </c:pt>
                <c:pt idx="20">
                  <c:v>CU988599_p_cg_6_32</c:v>
                </c:pt>
                <c:pt idx="21">
                  <c:v>CU989939_p_cg_6_133</c:v>
                </c:pt>
                <c:pt idx="22">
                  <c:v>CU993735_p_cg_6_189</c:v>
                </c:pt>
                <c:pt idx="23">
                  <c:v>EE677744_p_cg_6_69</c:v>
                </c:pt>
                <c:pt idx="24">
                  <c:v>ES789480_p_cg_6_411</c:v>
                </c:pt>
                <c:pt idx="25">
                  <c:v>EU342886_1129</c:v>
                </c:pt>
                <c:pt idx="26">
                  <c:v>EU342886_3306</c:v>
                </c:pt>
                <c:pt idx="27">
                  <c:v>EW777519_206</c:v>
                </c:pt>
                <c:pt idx="28">
                  <c:v>EW777722_272</c:v>
                </c:pt>
                <c:pt idx="29">
                  <c:v>EW778340_662</c:v>
                </c:pt>
                <c:pt idx="30">
                  <c:v>EW778934_p_cg_6_225</c:v>
                </c:pt>
                <c:pt idx="31">
                  <c:v>EW779105_89</c:v>
                </c:pt>
                <c:pt idx="32">
                  <c:v>EW779217_435</c:v>
                </c:pt>
                <c:pt idx="33">
                  <c:v>EW779247_392</c:v>
                </c:pt>
                <c:pt idx="34">
                  <c:v>FP000509_p_cg_6_270</c:v>
                </c:pt>
                <c:pt idx="35">
                  <c:v>FP008556_p_cg_6_5</c:v>
                </c:pt>
                <c:pt idx="36">
                  <c:v>GU207410_170500</c:v>
                </c:pt>
                <c:pt idx="37">
                  <c:v>GU207411_26930</c:v>
                </c:pt>
                <c:pt idx="38">
                  <c:v>GU207415_8453</c:v>
                </c:pt>
                <c:pt idx="39">
                  <c:v>GU207430_132704</c:v>
                </c:pt>
                <c:pt idx="40">
                  <c:v>GU207456_52397</c:v>
                </c:pt>
                <c:pt idx="41">
                  <c:v>GU207459_125</c:v>
                </c:pt>
              </c:strCache>
            </c:strRef>
          </c:cat>
          <c:val>
            <c:numRef>
              <c:f>Sheet1!$B$1:$B$42</c:f>
              <c:numCache>
                <c:formatCode>General</c:formatCode>
                <c:ptCount val="42"/>
                <c:pt idx="0">
                  <c:v>0.869565217391304</c:v>
                </c:pt>
                <c:pt idx="1">
                  <c:v>0.565217391304348</c:v>
                </c:pt>
                <c:pt idx="2">
                  <c:v>0.347826086956522</c:v>
                </c:pt>
                <c:pt idx="3">
                  <c:v>0.608695652173913</c:v>
                </c:pt>
                <c:pt idx="4">
                  <c:v>0.652173913043478</c:v>
                </c:pt>
                <c:pt idx="5">
                  <c:v>1.0</c:v>
                </c:pt>
                <c:pt idx="6">
                  <c:v>0.565217391304348</c:v>
                </c:pt>
                <c:pt idx="7">
                  <c:v>0.826086956521739</c:v>
                </c:pt>
                <c:pt idx="8">
                  <c:v>0.478260869565217</c:v>
                </c:pt>
                <c:pt idx="9">
                  <c:v>0.739130434782609</c:v>
                </c:pt>
                <c:pt idx="10">
                  <c:v>0.739130434782609</c:v>
                </c:pt>
                <c:pt idx="11">
                  <c:v>0.956521739130435</c:v>
                </c:pt>
                <c:pt idx="12">
                  <c:v>0.347826086956522</c:v>
                </c:pt>
                <c:pt idx="13">
                  <c:v>0.826086956521739</c:v>
                </c:pt>
                <c:pt idx="14">
                  <c:v>0.956521739130435</c:v>
                </c:pt>
                <c:pt idx="15">
                  <c:v>0.913043478260869</c:v>
                </c:pt>
                <c:pt idx="16">
                  <c:v>0.608695652173913</c:v>
                </c:pt>
                <c:pt idx="17">
                  <c:v>0.869565217391304</c:v>
                </c:pt>
                <c:pt idx="18">
                  <c:v>1.0</c:v>
                </c:pt>
                <c:pt idx="19">
                  <c:v>0.260869565217391</c:v>
                </c:pt>
                <c:pt idx="20">
                  <c:v>0.782608695652174</c:v>
                </c:pt>
                <c:pt idx="21">
                  <c:v>0.956521739130435</c:v>
                </c:pt>
                <c:pt idx="22">
                  <c:v>0.869565217391304</c:v>
                </c:pt>
                <c:pt idx="23">
                  <c:v>0.782608695652174</c:v>
                </c:pt>
                <c:pt idx="24">
                  <c:v>0.478260869565217</c:v>
                </c:pt>
                <c:pt idx="25">
                  <c:v>0.913043478260869</c:v>
                </c:pt>
                <c:pt idx="26">
                  <c:v>0.217391304347826</c:v>
                </c:pt>
                <c:pt idx="27">
                  <c:v>0.826086956521739</c:v>
                </c:pt>
                <c:pt idx="28">
                  <c:v>0.869565217391304</c:v>
                </c:pt>
                <c:pt idx="29">
                  <c:v>1.0</c:v>
                </c:pt>
                <c:pt idx="30">
                  <c:v>0.739130434782609</c:v>
                </c:pt>
                <c:pt idx="31">
                  <c:v>0.782608695652174</c:v>
                </c:pt>
                <c:pt idx="32">
                  <c:v>0.782608695652174</c:v>
                </c:pt>
                <c:pt idx="33">
                  <c:v>0.695652173913043</c:v>
                </c:pt>
                <c:pt idx="34">
                  <c:v>0.391304347826087</c:v>
                </c:pt>
                <c:pt idx="35">
                  <c:v>0.869565217391304</c:v>
                </c:pt>
                <c:pt idx="36">
                  <c:v>0.869565217391304</c:v>
                </c:pt>
                <c:pt idx="37">
                  <c:v>0.782608695652174</c:v>
                </c:pt>
                <c:pt idx="38">
                  <c:v>0.304347826086956</c:v>
                </c:pt>
                <c:pt idx="39">
                  <c:v>1.0</c:v>
                </c:pt>
                <c:pt idx="40">
                  <c:v>0.913043478260869</c:v>
                </c:pt>
                <c:pt idx="41">
                  <c:v>0.956521739130435</c:v>
                </c:pt>
              </c:numCache>
            </c:numRef>
          </c:val>
        </c:ser>
        <c:dLbls>
          <c:showLegendKey val="0"/>
          <c:showVal val="0"/>
          <c:showCatName val="0"/>
          <c:showSerName val="0"/>
          <c:showPercent val="0"/>
          <c:showBubbleSize val="0"/>
        </c:dLbls>
        <c:gapWidth val="150"/>
        <c:axId val="600559080"/>
        <c:axId val="600562072"/>
      </c:barChart>
      <c:catAx>
        <c:axId val="600559080"/>
        <c:scaling>
          <c:orientation val="minMax"/>
        </c:scaling>
        <c:delete val="0"/>
        <c:axPos val="b"/>
        <c:majorTickMark val="out"/>
        <c:minorTickMark val="none"/>
        <c:tickLblPos val="nextTo"/>
        <c:crossAx val="600562072"/>
        <c:crosses val="autoZero"/>
        <c:auto val="1"/>
        <c:lblAlgn val="ctr"/>
        <c:lblOffset val="100"/>
        <c:noMultiLvlLbl val="0"/>
      </c:catAx>
      <c:valAx>
        <c:axId val="600562072"/>
        <c:scaling>
          <c:orientation val="minMax"/>
          <c:max val="1.0"/>
        </c:scaling>
        <c:delete val="0"/>
        <c:axPos val="l"/>
        <c:majorGridlines/>
        <c:title>
          <c:tx>
            <c:rich>
              <a:bodyPr rot="-5400000" vert="horz"/>
              <a:lstStyle/>
              <a:p>
                <a:pPr>
                  <a:defRPr/>
                </a:pPr>
                <a:r>
                  <a:rPr lang="en-US" baseline="0"/>
                  <a:t>  valid samples (n=23)/probe</a:t>
                </a:r>
                <a:endParaRPr lang="en-US"/>
              </a:p>
            </c:rich>
          </c:tx>
          <c:layout>
            <c:manualLayout>
              <c:xMode val="edge"/>
              <c:yMode val="edge"/>
              <c:x val="0.0185185185185185"/>
              <c:y val="0.0509259259259259"/>
            </c:manualLayout>
          </c:layout>
          <c:overlay val="0"/>
        </c:title>
        <c:numFmt formatCode="0%" sourceLinked="0"/>
        <c:majorTickMark val="out"/>
        <c:minorTickMark val="none"/>
        <c:tickLblPos val="nextTo"/>
        <c:crossAx val="600559080"/>
        <c:crosses val="autoZero"/>
        <c:crossBetween val="between"/>
        <c:majorUnit val="0.2"/>
      </c:valAx>
    </c:plotArea>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0"/>
          <c:order val="0"/>
          <c:tx>
            <c:strRef>
              <c:f>Sheet2!$B$1</c:f>
              <c:strCache>
                <c:ptCount val="1"/>
                <c:pt idx="0">
                  <c:v>average meth</c:v>
                </c:pt>
              </c:strCache>
            </c:strRef>
          </c:tx>
          <c:invertIfNegative val="0"/>
          <c:errBars>
            <c:errBarType val="both"/>
            <c:errValType val="cust"/>
            <c:noEndCap val="0"/>
            <c:plus>
              <c:numRef>
                <c:f>Sheet2!$C$2:$C$43</c:f>
                <c:numCache>
                  <c:formatCode>General</c:formatCode>
                  <c:ptCount val="42"/>
                  <c:pt idx="0">
                    <c:v>0.0913704333623957</c:v>
                  </c:pt>
                  <c:pt idx="1">
                    <c:v>0.0604181656287717</c:v>
                  </c:pt>
                  <c:pt idx="2">
                    <c:v>0.0249405255761067</c:v>
                  </c:pt>
                  <c:pt idx="3">
                    <c:v>0.0302955004885434</c:v>
                  </c:pt>
                  <c:pt idx="4">
                    <c:v>0.0253106065010271</c:v>
                  </c:pt>
                  <c:pt idx="5">
                    <c:v>0.0215449434308865</c:v>
                  </c:pt>
                  <c:pt idx="6">
                    <c:v>0.040965656220469</c:v>
                  </c:pt>
                  <c:pt idx="7">
                    <c:v>0.0244954005927049</c:v>
                  </c:pt>
                  <c:pt idx="8">
                    <c:v>0.0435514640284711</c:v>
                  </c:pt>
                  <c:pt idx="9">
                    <c:v>0.0793259146970364</c:v>
                  </c:pt>
                  <c:pt idx="10">
                    <c:v>0.0287080747955979</c:v>
                  </c:pt>
                  <c:pt idx="11">
                    <c:v>0.0194948389212416</c:v>
                  </c:pt>
                  <c:pt idx="12">
                    <c:v>0.0477423903123852</c:v>
                  </c:pt>
                  <c:pt idx="13">
                    <c:v>0.0510821094230276</c:v>
                  </c:pt>
                  <c:pt idx="14">
                    <c:v>0.0283115516589391</c:v>
                  </c:pt>
                  <c:pt idx="15">
                    <c:v>0.0161512279103427</c:v>
                  </c:pt>
                  <c:pt idx="16">
                    <c:v>0.0278494948630832</c:v>
                  </c:pt>
                  <c:pt idx="17">
                    <c:v>0.0233193781900845</c:v>
                  </c:pt>
                  <c:pt idx="18">
                    <c:v>0.0215159354626966</c:v>
                  </c:pt>
                  <c:pt idx="19">
                    <c:v>0.0393001555238292</c:v>
                  </c:pt>
                  <c:pt idx="20">
                    <c:v>0.0105365627031902</c:v>
                  </c:pt>
                  <c:pt idx="21">
                    <c:v>0.0163213591035926</c:v>
                  </c:pt>
                  <c:pt idx="22">
                    <c:v>0.039011048236698</c:v>
                  </c:pt>
                  <c:pt idx="23">
                    <c:v>0.0253389457436904</c:v>
                  </c:pt>
                  <c:pt idx="24">
                    <c:v>0.0389214564141741</c:v>
                  </c:pt>
                  <c:pt idx="25">
                    <c:v>0.436787954594826</c:v>
                  </c:pt>
                  <c:pt idx="26">
                    <c:v>0.133185750792735</c:v>
                  </c:pt>
                  <c:pt idx="27">
                    <c:v>0.017643797362876</c:v>
                  </c:pt>
                  <c:pt idx="28">
                    <c:v>0.019842892399293</c:v>
                  </c:pt>
                  <c:pt idx="29">
                    <c:v>0.0137406195875484</c:v>
                  </c:pt>
                  <c:pt idx="30">
                    <c:v>0.0515402313297558</c:v>
                  </c:pt>
                  <c:pt idx="31">
                    <c:v>0.0453106727900244</c:v>
                  </c:pt>
                  <c:pt idx="32">
                    <c:v>0.0211718733473576</c:v>
                  </c:pt>
                  <c:pt idx="33">
                    <c:v>0.229715384246761</c:v>
                  </c:pt>
                  <c:pt idx="34">
                    <c:v>0.0176411910778811</c:v>
                  </c:pt>
                  <c:pt idx="35">
                    <c:v>0.15061638808813</c:v>
                  </c:pt>
                  <c:pt idx="36">
                    <c:v>0.0307210824382045</c:v>
                  </c:pt>
                  <c:pt idx="37">
                    <c:v>0.0218235733392003</c:v>
                  </c:pt>
                  <c:pt idx="38">
                    <c:v>0.161417190302613</c:v>
                  </c:pt>
                  <c:pt idx="39">
                    <c:v>0.0229016006642911</c:v>
                  </c:pt>
                  <c:pt idx="40">
                    <c:v>0.0913332684262775</c:v>
                  </c:pt>
                  <c:pt idx="41">
                    <c:v>0.042013654619636</c:v>
                  </c:pt>
                </c:numCache>
              </c:numRef>
            </c:plus>
            <c:minus>
              <c:numRef>
                <c:f>Sheet2!$C$2:$C$43</c:f>
                <c:numCache>
                  <c:formatCode>General</c:formatCode>
                  <c:ptCount val="42"/>
                  <c:pt idx="0">
                    <c:v>0.0913704333623957</c:v>
                  </c:pt>
                  <c:pt idx="1">
                    <c:v>0.0604181656287717</c:v>
                  </c:pt>
                  <c:pt idx="2">
                    <c:v>0.0249405255761067</c:v>
                  </c:pt>
                  <c:pt idx="3">
                    <c:v>0.0302955004885434</c:v>
                  </c:pt>
                  <c:pt idx="4">
                    <c:v>0.0253106065010271</c:v>
                  </c:pt>
                  <c:pt idx="5">
                    <c:v>0.0215449434308865</c:v>
                  </c:pt>
                  <c:pt idx="6">
                    <c:v>0.040965656220469</c:v>
                  </c:pt>
                  <c:pt idx="7">
                    <c:v>0.0244954005927049</c:v>
                  </c:pt>
                  <c:pt idx="8">
                    <c:v>0.0435514640284711</c:v>
                  </c:pt>
                  <c:pt idx="9">
                    <c:v>0.0793259146970364</c:v>
                  </c:pt>
                  <c:pt idx="10">
                    <c:v>0.0287080747955979</c:v>
                  </c:pt>
                  <c:pt idx="11">
                    <c:v>0.0194948389212416</c:v>
                  </c:pt>
                  <c:pt idx="12">
                    <c:v>0.0477423903123852</c:v>
                  </c:pt>
                  <c:pt idx="13">
                    <c:v>0.0510821094230276</c:v>
                  </c:pt>
                  <c:pt idx="14">
                    <c:v>0.0283115516589391</c:v>
                  </c:pt>
                  <c:pt idx="15">
                    <c:v>0.0161512279103427</c:v>
                  </c:pt>
                  <c:pt idx="16">
                    <c:v>0.0278494948630832</c:v>
                  </c:pt>
                  <c:pt idx="17">
                    <c:v>0.0233193781900845</c:v>
                  </c:pt>
                  <c:pt idx="18">
                    <c:v>0.0215159354626966</c:v>
                  </c:pt>
                  <c:pt idx="19">
                    <c:v>0.0393001555238292</c:v>
                  </c:pt>
                  <c:pt idx="20">
                    <c:v>0.0105365627031902</c:v>
                  </c:pt>
                  <c:pt idx="21">
                    <c:v>0.0163213591035926</c:v>
                  </c:pt>
                  <c:pt idx="22">
                    <c:v>0.039011048236698</c:v>
                  </c:pt>
                  <c:pt idx="23">
                    <c:v>0.0253389457436904</c:v>
                  </c:pt>
                  <c:pt idx="24">
                    <c:v>0.0389214564141741</c:v>
                  </c:pt>
                  <c:pt idx="25">
                    <c:v>0.436787954594826</c:v>
                  </c:pt>
                  <c:pt idx="26">
                    <c:v>0.133185750792735</c:v>
                  </c:pt>
                  <c:pt idx="27">
                    <c:v>0.017643797362876</c:v>
                  </c:pt>
                  <c:pt idx="28">
                    <c:v>0.019842892399293</c:v>
                  </c:pt>
                  <c:pt idx="29">
                    <c:v>0.0137406195875484</c:v>
                  </c:pt>
                  <c:pt idx="30">
                    <c:v>0.0515402313297558</c:v>
                  </c:pt>
                  <c:pt idx="31">
                    <c:v>0.0453106727900244</c:v>
                  </c:pt>
                  <c:pt idx="32">
                    <c:v>0.0211718733473576</c:v>
                  </c:pt>
                  <c:pt idx="33">
                    <c:v>0.229715384246761</c:v>
                  </c:pt>
                  <c:pt idx="34">
                    <c:v>0.0176411910778811</c:v>
                  </c:pt>
                  <c:pt idx="35">
                    <c:v>0.15061638808813</c:v>
                  </c:pt>
                  <c:pt idx="36">
                    <c:v>0.0307210824382045</c:v>
                  </c:pt>
                  <c:pt idx="37">
                    <c:v>0.0218235733392003</c:v>
                  </c:pt>
                  <c:pt idx="38">
                    <c:v>0.161417190302613</c:v>
                  </c:pt>
                  <c:pt idx="39">
                    <c:v>0.0229016006642911</c:v>
                  </c:pt>
                  <c:pt idx="40">
                    <c:v>0.0913332684262775</c:v>
                  </c:pt>
                  <c:pt idx="41">
                    <c:v>0.042013654619636</c:v>
                  </c:pt>
                </c:numCache>
              </c:numRef>
            </c:minus>
          </c:errBars>
          <c:cat>
            <c:strRef>
              <c:f>Sheet2!$A$2:$A$43</c:f>
              <c:strCache>
                <c:ptCount val="42"/>
                <c:pt idx="0">
                  <c:v>AJ543432_4598</c:v>
                </c:pt>
                <c:pt idx="1">
                  <c:v>AJ543432_5207</c:v>
                </c:pt>
                <c:pt idx="2">
                  <c:v>AJ565452_p_cg_6_55</c:v>
                </c:pt>
                <c:pt idx="3">
                  <c:v>AJ565748_p_cg_6_56</c:v>
                </c:pt>
                <c:pt idx="4">
                  <c:v>AJ971240_p_cg_6_616</c:v>
                </c:pt>
                <c:pt idx="5">
                  <c:v>AM853797_p_cg_6_463</c:v>
                </c:pt>
                <c:pt idx="6">
                  <c:v>AM855415_p_cg_6_704</c:v>
                </c:pt>
                <c:pt idx="7">
                  <c:v>AM856127_p_cg_6_589</c:v>
                </c:pt>
                <c:pt idx="8">
                  <c:v>AM859411_p_cg_6_74</c:v>
                </c:pt>
                <c:pt idx="9">
                  <c:v>AM864646_p_cg_6_192</c:v>
                </c:pt>
                <c:pt idx="10">
                  <c:v>AM866665_p_cg_6_214</c:v>
                </c:pt>
                <c:pt idx="11">
                  <c:v>AM905317_5890</c:v>
                </c:pt>
                <c:pt idx="12">
                  <c:v>AM905317_715</c:v>
                </c:pt>
                <c:pt idx="13">
                  <c:v>BQ426644_p_cg_6_674</c:v>
                </c:pt>
                <c:pt idx="14">
                  <c:v>CU682098_p_cg_6_206</c:v>
                </c:pt>
                <c:pt idx="15">
                  <c:v>CU984433_p_cg_6_533</c:v>
                </c:pt>
                <c:pt idx="16">
                  <c:v>CU986348_p_cg_6_530</c:v>
                </c:pt>
                <c:pt idx="17">
                  <c:v>CU986550_p_cg_6_18</c:v>
                </c:pt>
                <c:pt idx="18">
                  <c:v>CU987656_p_cg_6_190</c:v>
                </c:pt>
                <c:pt idx="19">
                  <c:v>CU987661_p_cg_6_619</c:v>
                </c:pt>
                <c:pt idx="20">
                  <c:v>CU988599_p_cg_6_32</c:v>
                </c:pt>
                <c:pt idx="21">
                  <c:v>CU989939_p_cg_6_133</c:v>
                </c:pt>
                <c:pt idx="22">
                  <c:v>CU993735_p_cg_6_189</c:v>
                </c:pt>
                <c:pt idx="23">
                  <c:v>EE677744_p_cg_6_69</c:v>
                </c:pt>
                <c:pt idx="24">
                  <c:v>ES789480_p_cg_6_411</c:v>
                </c:pt>
                <c:pt idx="25">
                  <c:v>EU342886_1129</c:v>
                </c:pt>
                <c:pt idx="26">
                  <c:v>EU342886_3306</c:v>
                </c:pt>
                <c:pt idx="27">
                  <c:v>EW777519_206</c:v>
                </c:pt>
                <c:pt idx="28">
                  <c:v>EW777722_272</c:v>
                </c:pt>
                <c:pt idx="29">
                  <c:v>EW778340_662</c:v>
                </c:pt>
                <c:pt idx="30">
                  <c:v>EW778934_p_cg_6_225</c:v>
                </c:pt>
                <c:pt idx="31">
                  <c:v>EW779105_89</c:v>
                </c:pt>
                <c:pt idx="32">
                  <c:v>EW779217_435</c:v>
                </c:pt>
                <c:pt idx="33">
                  <c:v>EW779247_392</c:v>
                </c:pt>
                <c:pt idx="34">
                  <c:v>FP000509_p_cg_6_270</c:v>
                </c:pt>
                <c:pt idx="35">
                  <c:v>FP008556_p_cg_6_5</c:v>
                </c:pt>
                <c:pt idx="36">
                  <c:v>GU207410_170500</c:v>
                </c:pt>
                <c:pt idx="37">
                  <c:v>GU207411_26930</c:v>
                </c:pt>
                <c:pt idx="38">
                  <c:v>GU207415_8453</c:v>
                </c:pt>
                <c:pt idx="39">
                  <c:v>GU207430_132704</c:v>
                </c:pt>
                <c:pt idx="40">
                  <c:v>GU207456_52397</c:v>
                </c:pt>
                <c:pt idx="41">
                  <c:v>GU207459_125</c:v>
                </c:pt>
              </c:strCache>
            </c:strRef>
          </c:cat>
          <c:val>
            <c:numRef>
              <c:f>Sheet2!$B$2:$B$43</c:f>
              <c:numCache>
                <c:formatCode>General</c:formatCode>
                <c:ptCount val="42"/>
                <c:pt idx="0">
                  <c:v>0.0272913273094091</c:v>
                </c:pt>
                <c:pt idx="1">
                  <c:v>-0.00488795822205425</c:v>
                </c:pt>
                <c:pt idx="2">
                  <c:v>0.0302504360460729</c:v>
                </c:pt>
                <c:pt idx="3">
                  <c:v>-0.00800283558586467</c:v>
                </c:pt>
                <c:pt idx="4">
                  <c:v>0.0238638042816277</c:v>
                </c:pt>
                <c:pt idx="5">
                  <c:v>0.0205699493133341</c:v>
                </c:pt>
                <c:pt idx="6">
                  <c:v>0.0201810565689208</c:v>
                </c:pt>
                <c:pt idx="7">
                  <c:v>0.0153330427078856</c:v>
                </c:pt>
                <c:pt idx="8">
                  <c:v>0.0205428582176754</c:v>
                </c:pt>
                <c:pt idx="9">
                  <c:v>-0.00208437660647006</c:v>
                </c:pt>
                <c:pt idx="10">
                  <c:v>0.0043310374762975</c:v>
                </c:pt>
                <c:pt idx="11">
                  <c:v>0.00857354166685123</c:v>
                </c:pt>
                <c:pt idx="12">
                  <c:v>0.0239689520618641</c:v>
                </c:pt>
                <c:pt idx="13">
                  <c:v>0.0208410432887813</c:v>
                </c:pt>
                <c:pt idx="14">
                  <c:v>0.00506191964899545</c:v>
                </c:pt>
                <c:pt idx="15">
                  <c:v>0.00194933084437193</c:v>
                </c:pt>
                <c:pt idx="16">
                  <c:v>0.00990341132261106</c:v>
                </c:pt>
                <c:pt idx="17">
                  <c:v>0.0151619188696741</c:v>
                </c:pt>
                <c:pt idx="18">
                  <c:v>0.0207548531280544</c:v>
                </c:pt>
                <c:pt idx="19">
                  <c:v>0.0283030985721056</c:v>
                </c:pt>
                <c:pt idx="20">
                  <c:v>0.00547538230650923</c:v>
                </c:pt>
                <c:pt idx="21">
                  <c:v>0.00462905566405252</c:v>
                </c:pt>
                <c:pt idx="22">
                  <c:v>0.0219050952482585</c:v>
                </c:pt>
                <c:pt idx="23">
                  <c:v>0.0154353725262686</c:v>
                </c:pt>
                <c:pt idx="24">
                  <c:v>-0.0148873197891324</c:v>
                </c:pt>
                <c:pt idx="25">
                  <c:v>0.480981397353161</c:v>
                </c:pt>
                <c:pt idx="26">
                  <c:v>0.356577181208054</c:v>
                </c:pt>
                <c:pt idx="27">
                  <c:v>-0.00118068017383424</c:v>
                </c:pt>
                <c:pt idx="28">
                  <c:v>0.00531614214088066</c:v>
                </c:pt>
                <c:pt idx="29">
                  <c:v>0.00538037221511438</c:v>
                </c:pt>
                <c:pt idx="30">
                  <c:v>0.0185205574512686</c:v>
                </c:pt>
                <c:pt idx="31">
                  <c:v>0.0106212901911282</c:v>
                </c:pt>
                <c:pt idx="32">
                  <c:v>-0.00159375862191773</c:v>
                </c:pt>
                <c:pt idx="33">
                  <c:v>0.997449253193458</c:v>
                </c:pt>
                <c:pt idx="34">
                  <c:v>-0.00630679213047371</c:v>
                </c:pt>
                <c:pt idx="35">
                  <c:v>0.0953982712460735</c:v>
                </c:pt>
                <c:pt idx="36">
                  <c:v>0.0133933288464105</c:v>
                </c:pt>
                <c:pt idx="37">
                  <c:v>0.00284533522223436</c:v>
                </c:pt>
                <c:pt idx="38">
                  <c:v>0.830401098913945</c:v>
                </c:pt>
                <c:pt idx="39">
                  <c:v>0.00196651262547613</c:v>
                </c:pt>
                <c:pt idx="40">
                  <c:v>0.153318237707107</c:v>
                </c:pt>
                <c:pt idx="41">
                  <c:v>0.0246730231908569</c:v>
                </c:pt>
              </c:numCache>
            </c:numRef>
          </c:val>
        </c:ser>
        <c:dLbls>
          <c:showLegendKey val="0"/>
          <c:showVal val="0"/>
          <c:showCatName val="0"/>
          <c:showSerName val="0"/>
          <c:showPercent val="0"/>
          <c:showBubbleSize val="0"/>
        </c:dLbls>
        <c:gapWidth val="150"/>
        <c:axId val="416743544"/>
        <c:axId val="416740232"/>
      </c:barChart>
      <c:catAx>
        <c:axId val="416743544"/>
        <c:scaling>
          <c:orientation val="minMax"/>
        </c:scaling>
        <c:delete val="0"/>
        <c:axPos val="b"/>
        <c:majorTickMark val="out"/>
        <c:minorTickMark val="none"/>
        <c:tickLblPos val="nextTo"/>
        <c:crossAx val="416740232"/>
        <c:crosses val="autoZero"/>
        <c:auto val="1"/>
        <c:lblAlgn val="ctr"/>
        <c:lblOffset val="400"/>
        <c:noMultiLvlLbl val="0"/>
      </c:catAx>
      <c:valAx>
        <c:axId val="416740232"/>
        <c:scaling>
          <c:orientation val="minMax"/>
        </c:scaling>
        <c:delete val="0"/>
        <c:axPos val="l"/>
        <c:majorGridlines/>
        <c:title>
          <c:tx>
            <c:rich>
              <a:bodyPr rot="-5400000" vert="horz"/>
              <a:lstStyle/>
              <a:p>
                <a:pPr>
                  <a:defRPr/>
                </a:pPr>
                <a:r>
                  <a:rPr lang="en-US"/>
                  <a:t>% methylation</a:t>
                </a:r>
              </a:p>
            </c:rich>
          </c:tx>
          <c:layout/>
          <c:overlay val="0"/>
        </c:title>
        <c:numFmt formatCode="0%" sourceLinked="0"/>
        <c:majorTickMark val="out"/>
        <c:minorTickMark val="none"/>
        <c:tickLblPos val="low"/>
        <c:crossAx val="416743544"/>
        <c:crossesAt val="0.0"/>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76200</xdr:colOff>
      <xdr:row>57</xdr:row>
      <xdr:rowOff>38100</xdr:rowOff>
    </xdr:from>
    <xdr:to>
      <xdr:col>13</xdr:col>
      <xdr:colOff>241300</xdr:colOff>
      <xdr:row>75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72</xdr:row>
      <xdr:rowOff>44450</xdr:rowOff>
    </xdr:from>
    <xdr:to>
      <xdr:col>38</xdr:col>
      <xdr:colOff>38100</xdr:colOff>
      <xdr:row>86</xdr:row>
      <xdr:rowOff>120650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342900</xdr:colOff>
      <xdr:row>31</xdr:row>
      <xdr:rowOff>171450</xdr:rowOff>
    </xdr:from>
    <xdr:to>
      <xdr:col>24</xdr:col>
      <xdr:colOff>152400</xdr:colOff>
      <xdr:row>46</xdr:row>
      <xdr:rowOff>38100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38100</xdr:colOff>
      <xdr:row>12</xdr:row>
      <xdr:rowOff>44450</xdr:rowOff>
    </xdr:from>
    <xdr:to>
      <xdr:col>23</xdr:col>
      <xdr:colOff>381000</xdr:colOff>
      <xdr:row>26</xdr:row>
      <xdr:rowOff>114300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330200</xdr:colOff>
      <xdr:row>41</xdr:row>
      <xdr:rowOff>120650</xdr:rowOff>
    </xdr:from>
    <xdr:to>
      <xdr:col>27</xdr:col>
      <xdr:colOff>419100</xdr:colOff>
      <xdr:row>55</xdr:row>
      <xdr:rowOff>165100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1663700</xdr:colOff>
      <xdr:row>57</xdr:row>
      <xdr:rowOff>133350</xdr:rowOff>
    </xdr:from>
    <xdr:to>
      <xdr:col>20</xdr:col>
      <xdr:colOff>12700</xdr:colOff>
      <xdr:row>71</xdr:row>
      <xdr:rowOff>177800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51</xdr:row>
      <xdr:rowOff>165100</xdr:rowOff>
    </xdr:from>
    <xdr:to>
      <xdr:col>23</xdr:col>
      <xdr:colOff>431800</xdr:colOff>
      <xdr:row>53</xdr:row>
      <xdr:rowOff>38100</xdr:rowOff>
    </xdr:to>
    <xdr:sp macro="" textlink="">
      <xdr:nvSpPr>
        <xdr:cNvPr id="2" name="TextBox 1"/>
        <xdr:cNvSpPr txBox="1"/>
      </xdr:nvSpPr>
      <xdr:spPr>
        <a:xfrm>
          <a:off x="6807200" y="9880600"/>
          <a:ext cx="6134100" cy="2540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                            *                  *                 *                                                                                          *         *        *</a:t>
          </a:r>
        </a:p>
      </xdr:txBody>
    </xdr:sp>
    <xdr:clientData/>
  </xdr:twoCellAnchor>
  <xdr:twoCellAnchor>
    <xdr:from>
      <xdr:col>15</xdr:col>
      <xdr:colOff>279400</xdr:colOff>
      <xdr:row>39</xdr:row>
      <xdr:rowOff>127000</xdr:rowOff>
    </xdr:from>
    <xdr:to>
      <xdr:col>19</xdr:col>
      <xdr:colOff>368300</xdr:colOff>
      <xdr:row>40</xdr:row>
      <xdr:rowOff>177800</xdr:rowOff>
    </xdr:to>
    <xdr:sp macro="" textlink="">
      <xdr:nvSpPr>
        <xdr:cNvPr id="3" name="TextBox 2"/>
        <xdr:cNvSpPr txBox="1"/>
      </xdr:nvSpPr>
      <xdr:spPr>
        <a:xfrm>
          <a:off x="9118600" y="7556500"/>
          <a:ext cx="17907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                  *</a:t>
          </a:r>
        </a:p>
      </xdr:txBody>
    </xdr:sp>
    <xdr:clientData/>
  </xdr:twoCellAnchor>
  <xdr:twoCellAnchor>
    <xdr:from>
      <xdr:col>7</xdr:col>
      <xdr:colOff>0</xdr:colOff>
      <xdr:row>19</xdr:row>
      <xdr:rowOff>165100</xdr:rowOff>
    </xdr:from>
    <xdr:to>
      <xdr:col>23</xdr:col>
      <xdr:colOff>368300</xdr:colOff>
      <xdr:row>21</xdr:row>
      <xdr:rowOff>12700</xdr:rowOff>
    </xdr:to>
    <xdr:sp macro="" textlink="">
      <xdr:nvSpPr>
        <xdr:cNvPr id="11" name="TextBox 10"/>
        <xdr:cNvSpPr txBox="1"/>
      </xdr:nvSpPr>
      <xdr:spPr>
        <a:xfrm>
          <a:off x="5359400" y="3784600"/>
          <a:ext cx="7518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      *</a:t>
          </a:r>
          <a:r>
            <a:rPr lang="en-US" sz="1100" baseline="0"/>
            <a:t>        *        *         *                           *         *        *                            *        *        *        *        *                  *        *        *        *       *   </a:t>
          </a:r>
          <a:endParaRPr lang="en-US"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0.11326</cdr:x>
      <cdr:y>0.53396</cdr:y>
    </cdr:from>
    <cdr:to>
      <cdr:x>0.95856</cdr:x>
      <cdr:y>0.63934</cdr:y>
    </cdr:to>
    <cdr:sp macro="" textlink="">
      <cdr:nvSpPr>
        <cdr:cNvPr id="2" name="TextBox 1"/>
        <cdr:cNvSpPr txBox="1"/>
      </cdr:nvSpPr>
      <cdr:spPr>
        <a:xfrm xmlns:a="http://schemas.openxmlformats.org/drawingml/2006/main">
          <a:off x="968042" y="1447800"/>
          <a:ext cx="7224896" cy="2857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baseline="0"/>
            <a:t>  *         *        *        *        *        *                  *        *       *                  *        *                            *        *         *       *                   *  </a:t>
          </a:r>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762000</xdr:colOff>
      <xdr:row>11</xdr:row>
      <xdr:rowOff>171450</xdr:rowOff>
    </xdr:from>
    <xdr:to>
      <xdr:col>16</xdr:col>
      <xdr:colOff>50800</xdr:colOff>
      <xdr:row>26</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762000</xdr:colOff>
      <xdr:row>31</xdr:row>
      <xdr:rowOff>171450</xdr:rowOff>
    </xdr:from>
    <xdr:to>
      <xdr:col>15</xdr:col>
      <xdr:colOff>787400</xdr:colOff>
      <xdr:row>46</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oconnor/Dropbox/Lab/Mac/nanostring/20111005_Oyster_PhaseIPart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oconnor/Dropbox/Lab/Mac/nanostring/Oyster%20Data_05JUN2013_cntr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w Data Sorted by Sample"/>
      <sheetName val="Positive Control Normalized"/>
      <sheetName val="% Methylated of Average"/>
      <sheetName val="% Methylated per Sample"/>
    </sheetNames>
    <sheetDataSet>
      <sheetData sheetId="0">
        <row r="19">
          <cell r="C19">
            <v>15482</v>
          </cell>
          <cell r="D19">
            <v>18302</v>
          </cell>
          <cell r="E19">
            <v>18432</v>
          </cell>
          <cell r="G19">
            <v>16389</v>
          </cell>
          <cell r="H19">
            <v>21715</v>
          </cell>
          <cell r="I19">
            <v>19741</v>
          </cell>
          <cell r="K19">
            <v>14498</v>
          </cell>
          <cell r="L19">
            <v>19930</v>
          </cell>
          <cell r="M19">
            <v>18571</v>
          </cell>
          <cell r="O19">
            <v>16767</v>
          </cell>
          <cell r="P19">
            <v>18489</v>
          </cell>
          <cell r="Q19">
            <v>15157</v>
          </cell>
        </row>
        <row r="20">
          <cell r="C20">
            <v>4475</v>
          </cell>
          <cell r="D20">
            <v>5353</v>
          </cell>
          <cell r="E20">
            <v>5470</v>
          </cell>
          <cell r="G20">
            <v>4984</v>
          </cell>
          <cell r="H20">
            <v>6283</v>
          </cell>
          <cell r="I20">
            <v>5811</v>
          </cell>
          <cell r="K20">
            <v>4322</v>
          </cell>
          <cell r="L20">
            <v>5752</v>
          </cell>
          <cell r="M20">
            <v>5617</v>
          </cell>
          <cell r="O20">
            <v>5159</v>
          </cell>
          <cell r="P20">
            <v>5359</v>
          </cell>
          <cell r="Q20">
            <v>4469</v>
          </cell>
        </row>
        <row r="21">
          <cell r="C21">
            <v>1323</v>
          </cell>
          <cell r="D21">
            <v>1436</v>
          </cell>
          <cell r="E21">
            <v>1453</v>
          </cell>
          <cell r="G21">
            <v>1411</v>
          </cell>
          <cell r="H21">
            <v>1637</v>
          </cell>
          <cell r="I21">
            <v>1544</v>
          </cell>
          <cell r="K21">
            <v>1165</v>
          </cell>
          <cell r="L21">
            <v>1504</v>
          </cell>
          <cell r="M21">
            <v>1461</v>
          </cell>
          <cell r="O21">
            <v>1401</v>
          </cell>
          <cell r="P21">
            <v>1349</v>
          </cell>
          <cell r="Q21">
            <v>1216</v>
          </cell>
        </row>
        <row r="22">
          <cell r="C22">
            <v>497</v>
          </cell>
          <cell r="D22">
            <v>655</v>
          </cell>
          <cell r="E22">
            <v>616</v>
          </cell>
          <cell r="G22">
            <v>576</v>
          </cell>
          <cell r="H22">
            <v>733</v>
          </cell>
          <cell r="I22">
            <v>656</v>
          </cell>
          <cell r="K22">
            <v>495</v>
          </cell>
          <cell r="L22">
            <v>700</v>
          </cell>
          <cell r="M22">
            <v>619</v>
          </cell>
          <cell r="O22">
            <v>552</v>
          </cell>
          <cell r="P22">
            <v>597</v>
          </cell>
          <cell r="Q22">
            <v>487</v>
          </cell>
        </row>
        <row r="23">
          <cell r="C23">
            <v>171</v>
          </cell>
          <cell r="D23">
            <v>209</v>
          </cell>
          <cell r="E23">
            <v>206</v>
          </cell>
          <cell r="G23">
            <v>175</v>
          </cell>
          <cell r="H23">
            <v>252</v>
          </cell>
          <cell r="I23">
            <v>224</v>
          </cell>
          <cell r="K23">
            <v>184</v>
          </cell>
          <cell r="L23">
            <v>224</v>
          </cell>
          <cell r="M23">
            <v>222</v>
          </cell>
          <cell r="O23">
            <v>195</v>
          </cell>
          <cell r="P23">
            <v>189</v>
          </cell>
          <cell r="Q23">
            <v>187</v>
          </cell>
        </row>
        <row r="24">
          <cell r="C24">
            <v>174</v>
          </cell>
          <cell r="D24">
            <v>187</v>
          </cell>
          <cell r="E24">
            <v>210</v>
          </cell>
          <cell r="G24">
            <v>166</v>
          </cell>
          <cell r="H24">
            <v>237</v>
          </cell>
          <cell r="I24">
            <v>213</v>
          </cell>
          <cell r="K24">
            <v>150</v>
          </cell>
          <cell r="L24">
            <v>177</v>
          </cell>
          <cell r="M24">
            <v>184</v>
          </cell>
          <cell r="O24">
            <v>164</v>
          </cell>
          <cell r="P24">
            <v>184</v>
          </cell>
          <cell r="Q24">
            <v>143</v>
          </cell>
        </row>
        <row r="26">
          <cell r="C26">
            <v>8</v>
          </cell>
          <cell r="D26">
            <v>16</v>
          </cell>
          <cell r="E26">
            <v>8</v>
          </cell>
          <cell r="G26">
            <v>5</v>
          </cell>
          <cell r="H26">
            <v>13</v>
          </cell>
          <cell r="I26">
            <v>9</v>
          </cell>
          <cell r="K26">
            <v>8</v>
          </cell>
          <cell r="L26">
            <v>11</v>
          </cell>
          <cell r="M26">
            <v>9</v>
          </cell>
          <cell r="O26">
            <v>6</v>
          </cell>
          <cell r="P26">
            <v>10</v>
          </cell>
          <cell r="Q26">
            <v>8</v>
          </cell>
        </row>
        <row r="27">
          <cell r="C27">
            <v>19</v>
          </cell>
          <cell r="D27">
            <v>18</v>
          </cell>
          <cell r="E27">
            <v>24</v>
          </cell>
          <cell r="G27">
            <v>16</v>
          </cell>
          <cell r="H27">
            <v>29</v>
          </cell>
          <cell r="I27">
            <v>27</v>
          </cell>
          <cell r="K27">
            <v>19</v>
          </cell>
          <cell r="L27">
            <v>19</v>
          </cell>
          <cell r="M27">
            <v>25</v>
          </cell>
          <cell r="O27">
            <v>23</v>
          </cell>
          <cell r="P27">
            <v>29</v>
          </cell>
          <cell r="Q27">
            <v>15</v>
          </cell>
        </row>
        <row r="28">
          <cell r="C28">
            <v>6</v>
          </cell>
          <cell r="D28">
            <v>8</v>
          </cell>
          <cell r="E28">
            <v>3</v>
          </cell>
          <cell r="G28">
            <v>10</v>
          </cell>
          <cell r="H28">
            <v>11</v>
          </cell>
          <cell r="I28">
            <v>7</v>
          </cell>
          <cell r="K28">
            <v>12</v>
          </cell>
          <cell r="L28">
            <v>5</v>
          </cell>
          <cell r="M28">
            <v>6</v>
          </cell>
          <cell r="O28">
            <v>7</v>
          </cell>
          <cell r="P28">
            <v>2</v>
          </cell>
          <cell r="Q28">
            <v>5</v>
          </cell>
        </row>
        <row r="29">
          <cell r="C29">
            <v>19</v>
          </cell>
          <cell r="D29">
            <v>10</v>
          </cell>
          <cell r="E29">
            <v>19</v>
          </cell>
          <cell r="G29">
            <v>8</v>
          </cell>
          <cell r="H29">
            <v>22</v>
          </cell>
          <cell r="I29">
            <v>10</v>
          </cell>
          <cell r="K29">
            <v>14</v>
          </cell>
          <cell r="L29">
            <v>15</v>
          </cell>
          <cell r="M29">
            <v>17</v>
          </cell>
          <cell r="O29">
            <v>14</v>
          </cell>
          <cell r="P29">
            <v>14</v>
          </cell>
          <cell r="Q29">
            <v>10</v>
          </cell>
        </row>
        <row r="30">
          <cell r="C30">
            <v>10</v>
          </cell>
          <cell r="D30">
            <v>9</v>
          </cell>
          <cell r="E30">
            <v>7</v>
          </cell>
          <cell r="G30">
            <v>9</v>
          </cell>
          <cell r="H30">
            <v>21</v>
          </cell>
          <cell r="I30">
            <v>18</v>
          </cell>
          <cell r="K30">
            <v>15</v>
          </cell>
          <cell r="L30">
            <v>13</v>
          </cell>
          <cell r="M30">
            <v>16</v>
          </cell>
          <cell r="O30">
            <v>10</v>
          </cell>
          <cell r="P30">
            <v>8</v>
          </cell>
          <cell r="Q30">
            <v>12</v>
          </cell>
        </row>
        <row r="31">
          <cell r="C31">
            <v>20</v>
          </cell>
          <cell r="D31">
            <v>18</v>
          </cell>
          <cell r="E31">
            <v>10</v>
          </cell>
          <cell r="G31">
            <v>21</v>
          </cell>
          <cell r="H31">
            <v>19</v>
          </cell>
          <cell r="I31">
            <v>23</v>
          </cell>
          <cell r="K31">
            <v>18</v>
          </cell>
          <cell r="L31">
            <v>20</v>
          </cell>
          <cell r="M31">
            <v>17</v>
          </cell>
          <cell r="O31">
            <v>20</v>
          </cell>
          <cell r="P31">
            <v>15</v>
          </cell>
          <cell r="Q31">
            <v>7</v>
          </cell>
        </row>
        <row r="32">
          <cell r="C32">
            <v>0</v>
          </cell>
          <cell r="D32">
            <v>1</v>
          </cell>
          <cell r="E32">
            <v>0</v>
          </cell>
          <cell r="G32">
            <v>1</v>
          </cell>
          <cell r="H32">
            <v>3</v>
          </cell>
          <cell r="I32">
            <v>0</v>
          </cell>
          <cell r="K32">
            <v>3</v>
          </cell>
          <cell r="L32">
            <v>0</v>
          </cell>
          <cell r="M32">
            <v>0</v>
          </cell>
          <cell r="O32">
            <v>1</v>
          </cell>
          <cell r="P32">
            <v>3</v>
          </cell>
          <cell r="Q32">
            <v>1</v>
          </cell>
        </row>
        <row r="33">
          <cell r="C33">
            <v>5</v>
          </cell>
          <cell r="D33">
            <v>6</v>
          </cell>
          <cell r="E33">
            <v>2</v>
          </cell>
          <cell r="G33">
            <v>5</v>
          </cell>
          <cell r="H33">
            <v>8</v>
          </cell>
          <cell r="I33">
            <v>4</v>
          </cell>
          <cell r="K33">
            <v>10</v>
          </cell>
          <cell r="L33">
            <v>7</v>
          </cell>
          <cell r="M33">
            <v>4</v>
          </cell>
          <cell r="O33">
            <v>9</v>
          </cell>
          <cell r="P33">
            <v>4</v>
          </cell>
          <cell r="Q33">
            <v>0</v>
          </cell>
        </row>
        <row r="35">
          <cell r="C35">
            <v>226</v>
          </cell>
          <cell r="D35">
            <v>87</v>
          </cell>
          <cell r="E35">
            <v>7</v>
          </cell>
          <cell r="G35">
            <v>238</v>
          </cell>
          <cell r="H35">
            <v>79</v>
          </cell>
          <cell r="I35">
            <v>8</v>
          </cell>
          <cell r="K35">
            <v>282</v>
          </cell>
          <cell r="L35">
            <v>50</v>
          </cell>
          <cell r="M35">
            <v>8</v>
          </cell>
          <cell r="O35">
            <v>223</v>
          </cell>
          <cell r="P35">
            <v>23</v>
          </cell>
          <cell r="Q35">
            <v>3</v>
          </cell>
        </row>
        <row r="36">
          <cell r="C36">
            <v>637</v>
          </cell>
          <cell r="D36">
            <v>8</v>
          </cell>
          <cell r="E36">
            <v>8</v>
          </cell>
          <cell r="G36">
            <v>663</v>
          </cell>
          <cell r="H36">
            <v>8</v>
          </cell>
          <cell r="I36">
            <v>7</v>
          </cell>
          <cell r="K36">
            <v>840</v>
          </cell>
          <cell r="L36">
            <v>14</v>
          </cell>
          <cell r="M36">
            <v>21</v>
          </cell>
          <cell r="O36">
            <v>716</v>
          </cell>
          <cell r="P36">
            <v>11</v>
          </cell>
          <cell r="Q36">
            <v>4</v>
          </cell>
        </row>
        <row r="37">
          <cell r="C37">
            <v>3102</v>
          </cell>
          <cell r="D37">
            <v>785</v>
          </cell>
          <cell r="E37">
            <v>817</v>
          </cell>
          <cell r="G37">
            <v>2843</v>
          </cell>
          <cell r="H37">
            <v>357</v>
          </cell>
          <cell r="I37">
            <v>293</v>
          </cell>
          <cell r="K37">
            <v>3577</v>
          </cell>
          <cell r="L37">
            <v>530</v>
          </cell>
          <cell r="M37">
            <v>511</v>
          </cell>
          <cell r="O37">
            <v>2776</v>
          </cell>
          <cell r="P37">
            <v>422</v>
          </cell>
          <cell r="Q37">
            <v>355</v>
          </cell>
        </row>
        <row r="38">
          <cell r="C38">
            <v>2109</v>
          </cell>
          <cell r="D38">
            <v>612</v>
          </cell>
          <cell r="E38">
            <v>630</v>
          </cell>
          <cell r="G38">
            <v>1888</v>
          </cell>
          <cell r="H38">
            <v>376</v>
          </cell>
          <cell r="I38">
            <v>364</v>
          </cell>
          <cell r="K38">
            <v>2350</v>
          </cell>
          <cell r="L38">
            <v>555</v>
          </cell>
          <cell r="M38">
            <v>547</v>
          </cell>
          <cell r="O38">
            <v>1839</v>
          </cell>
          <cell r="P38">
            <v>405</v>
          </cell>
          <cell r="Q38">
            <v>374</v>
          </cell>
        </row>
        <row r="39">
          <cell r="C39">
            <v>1914</v>
          </cell>
          <cell r="D39">
            <v>1105</v>
          </cell>
          <cell r="E39">
            <v>973</v>
          </cell>
          <cell r="G39">
            <v>1967</v>
          </cell>
          <cell r="H39">
            <v>1176</v>
          </cell>
          <cell r="I39">
            <v>1072</v>
          </cell>
          <cell r="K39">
            <v>2341</v>
          </cell>
          <cell r="L39">
            <v>1619</v>
          </cell>
          <cell r="M39">
            <v>1512</v>
          </cell>
          <cell r="O39">
            <v>1751</v>
          </cell>
          <cell r="P39">
            <v>912</v>
          </cell>
          <cell r="Q39">
            <v>832</v>
          </cell>
        </row>
        <row r="40">
          <cell r="C40">
            <v>6217</v>
          </cell>
          <cell r="D40">
            <v>2817</v>
          </cell>
          <cell r="E40">
            <v>2750</v>
          </cell>
          <cell r="G40">
            <v>5277</v>
          </cell>
          <cell r="H40">
            <v>1363</v>
          </cell>
          <cell r="I40">
            <v>1395</v>
          </cell>
          <cell r="K40">
            <v>6819</v>
          </cell>
          <cell r="L40">
            <v>2099</v>
          </cell>
          <cell r="M40">
            <v>2168</v>
          </cell>
          <cell r="O40">
            <v>5658</v>
          </cell>
          <cell r="P40">
            <v>2002</v>
          </cell>
          <cell r="Q40">
            <v>1940</v>
          </cell>
        </row>
        <row r="41">
          <cell r="C41">
            <v>601</v>
          </cell>
          <cell r="D41">
            <v>15</v>
          </cell>
          <cell r="E41">
            <v>6</v>
          </cell>
          <cell r="G41">
            <v>631</v>
          </cell>
          <cell r="H41">
            <v>16</v>
          </cell>
          <cell r="I41">
            <v>12</v>
          </cell>
          <cell r="K41">
            <v>703</v>
          </cell>
          <cell r="L41">
            <v>23</v>
          </cell>
          <cell r="M41">
            <v>17</v>
          </cell>
          <cell r="O41">
            <v>691</v>
          </cell>
          <cell r="P41">
            <v>19</v>
          </cell>
          <cell r="Q41">
            <v>7</v>
          </cell>
        </row>
        <row r="42">
          <cell r="C42">
            <v>2442</v>
          </cell>
          <cell r="D42">
            <v>35</v>
          </cell>
          <cell r="E42">
            <v>10</v>
          </cell>
          <cell r="G42">
            <v>2542</v>
          </cell>
          <cell r="H42">
            <v>36</v>
          </cell>
          <cell r="I42">
            <v>14</v>
          </cell>
          <cell r="K42">
            <v>3065</v>
          </cell>
          <cell r="L42">
            <v>46</v>
          </cell>
          <cell r="M42">
            <v>21</v>
          </cell>
          <cell r="O42">
            <v>2471</v>
          </cell>
          <cell r="P42">
            <v>30</v>
          </cell>
          <cell r="Q42">
            <v>13</v>
          </cell>
        </row>
        <row r="43">
          <cell r="C43">
            <v>2719</v>
          </cell>
          <cell r="D43">
            <v>927</v>
          </cell>
          <cell r="E43">
            <v>936</v>
          </cell>
          <cell r="G43">
            <v>3040</v>
          </cell>
          <cell r="H43">
            <v>1225</v>
          </cell>
          <cell r="I43">
            <v>1062</v>
          </cell>
          <cell r="K43">
            <v>3462</v>
          </cell>
          <cell r="L43">
            <v>1071</v>
          </cell>
          <cell r="M43">
            <v>1040</v>
          </cell>
          <cell r="O43">
            <v>2516</v>
          </cell>
          <cell r="P43">
            <v>571</v>
          </cell>
          <cell r="Q43">
            <v>512</v>
          </cell>
        </row>
        <row r="44">
          <cell r="C44">
            <v>2654</v>
          </cell>
          <cell r="D44">
            <v>235</v>
          </cell>
          <cell r="E44">
            <v>202</v>
          </cell>
          <cell r="G44">
            <v>2785</v>
          </cell>
          <cell r="H44">
            <v>196</v>
          </cell>
          <cell r="I44">
            <v>160</v>
          </cell>
          <cell r="K44">
            <v>3335</v>
          </cell>
          <cell r="L44">
            <v>229</v>
          </cell>
          <cell r="M44">
            <v>203</v>
          </cell>
          <cell r="O44">
            <v>2539</v>
          </cell>
          <cell r="P44">
            <v>137</v>
          </cell>
          <cell r="Q44">
            <v>104</v>
          </cell>
        </row>
        <row r="45">
          <cell r="C45">
            <v>1999</v>
          </cell>
          <cell r="D45">
            <v>2287</v>
          </cell>
          <cell r="E45">
            <v>2228</v>
          </cell>
          <cell r="G45">
            <v>2166</v>
          </cell>
          <cell r="H45">
            <v>2548</v>
          </cell>
          <cell r="I45">
            <v>2289</v>
          </cell>
          <cell r="K45">
            <v>2580</v>
          </cell>
          <cell r="L45">
            <v>3195</v>
          </cell>
          <cell r="M45">
            <v>3222</v>
          </cell>
          <cell r="O45">
            <v>2122</v>
          </cell>
          <cell r="P45">
            <v>2028</v>
          </cell>
          <cell r="Q45">
            <v>1751</v>
          </cell>
        </row>
        <row r="46">
          <cell r="C46">
            <v>1861</v>
          </cell>
          <cell r="D46">
            <v>1279</v>
          </cell>
          <cell r="E46">
            <v>1239</v>
          </cell>
          <cell r="G46">
            <v>2109</v>
          </cell>
          <cell r="H46">
            <v>1509</v>
          </cell>
          <cell r="I46">
            <v>1367</v>
          </cell>
          <cell r="K46">
            <v>2528</v>
          </cell>
          <cell r="L46">
            <v>2021</v>
          </cell>
          <cell r="M46">
            <v>2019</v>
          </cell>
          <cell r="O46">
            <v>1956</v>
          </cell>
          <cell r="P46">
            <v>1231</v>
          </cell>
          <cell r="Q46">
            <v>1132</v>
          </cell>
        </row>
        <row r="47">
          <cell r="C47">
            <v>558</v>
          </cell>
          <cell r="D47">
            <v>580</v>
          </cell>
          <cell r="E47">
            <v>607</v>
          </cell>
          <cell r="G47">
            <v>255</v>
          </cell>
          <cell r="H47">
            <v>330</v>
          </cell>
          <cell r="I47">
            <v>303</v>
          </cell>
          <cell r="K47">
            <v>329</v>
          </cell>
          <cell r="L47">
            <v>426</v>
          </cell>
          <cell r="M47">
            <v>396</v>
          </cell>
          <cell r="O47">
            <v>318</v>
          </cell>
          <cell r="P47">
            <v>330</v>
          </cell>
          <cell r="Q47">
            <v>280</v>
          </cell>
        </row>
        <row r="48">
          <cell r="C48">
            <v>965</v>
          </cell>
          <cell r="D48">
            <v>202</v>
          </cell>
          <cell r="E48">
            <v>216</v>
          </cell>
          <cell r="G48">
            <v>980</v>
          </cell>
          <cell r="H48">
            <v>110</v>
          </cell>
          <cell r="I48">
            <v>108</v>
          </cell>
          <cell r="K48">
            <v>1141</v>
          </cell>
          <cell r="L48">
            <v>158</v>
          </cell>
          <cell r="M48">
            <v>161</v>
          </cell>
          <cell r="O48">
            <v>912</v>
          </cell>
          <cell r="P48">
            <v>93</v>
          </cell>
          <cell r="Q48">
            <v>89</v>
          </cell>
        </row>
        <row r="49">
          <cell r="C49">
            <v>839</v>
          </cell>
          <cell r="D49">
            <v>213</v>
          </cell>
          <cell r="E49">
            <v>168</v>
          </cell>
          <cell r="G49">
            <v>901</v>
          </cell>
          <cell r="H49">
            <v>173</v>
          </cell>
          <cell r="I49">
            <v>150</v>
          </cell>
          <cell r="K49">
            <v>1056</v>
          </cell>
          <cell r="L49">
            <v>240</v>
          </cell>
          <cell r="M49">
            <v>251</v>
          </cell>
          <cell r="O49">
            <v>858</v>
          </cell>
          <cell r="P49">
            <v>125</v>
          </cell>
          <cell r="Q49">
            <v>105</v>
          </cell>
        </row>
        <row r="50">
          <cell r="C50">
            <v>1575</v>
          </cell>
          <cell r="D50">
            <v>81</v>
          </cell>
          <cell r="E50">
            <v>66</v>
          </cell>
          <cell r="G50">
            <v>1623</v>
          </cell>
          <cell r="H50">
            <v>44</v>
          </cell>
          <cell r="I50">
            <v>40</v>
          </cell>
          <cell r="K50">
            <v>1942</v>
          </cell>
          <cell r="L50">
            <v>90</v>
          </cell>
          <cell r="M50">
            <v>75</v>
          </cell>
          <cell r="O50">
            <v>1595</v>
          </cell>
          <cell r="P50">
            <v>42</v>
          </cell>
          <cell r="Q50">
            <v>46</v>
          </cell>
        </row>
        <row r="51">
          <cell r="C51">
            <v>3804</v>
          </cell>
          <cell r="D51">
            <v>2051</v>
          </cell>
          <cell r="E51">
            <v>1933</v>
          </cell>
          <cell r="G51">
            <v>4053</v>
          </cell>
          <cell r="H51">
            <v>2357</v>
          </cell>
          <cell r="I51">
            <v>2104</v>
          </cell>
          <cell r="K51">
            <v>4952</v>
          </cell>
          <cell r="L51">
            <v>3056</v>
          </cell>
          <cell r="M51">
            <v>3033</v>
          </cell>
          <cell r="O51">
            <v>3613</v>
          </cell>
          <cell r="P51">
            <v>1865</v>
          </cell>
          <cell r="Q51">
            <v>1730</v>
          </cell>
        </row>
        <row r="52">
          <cell r="C52">
            <v>66</v>
          </cell>
          <cell r="D52">
            <v>15</v>
          </cell>
          <cell r="E52">
            <v>9</v>
          </cell>
          <cell r="G52">
            <v>65</v>
          </cell>
          <cell r="H52">
            <v>9</v>
          </cell>
          <cell r="I52">
            <v>7</v>
          </cell>
          <cell r="K52">
            <v>67</v>
          </cell>
          <cell r="L52">
            <v>6</v>
          </cell>
          <cell r="M52">
            <v>8</v>
          </cell>
          <cell r="O52">
            <v>68</v>
          </cell>
          <cell r="P52">
            <v>6</v>
          </cell>
          <cell r="Q52">
            <v>4</v>
          </cell>
        </row>
        <row r="53">
          <cell r="C53">
            <v>1514</v>
          </cell>
          <cell r="D53">
            <v>202</v>
          </cell>
          <cell r="E53">
            <v>192</v>
          </cell>
          <cell r="G53">
            <v>1609</v>
          </cell>
          <cell r="H53">
            <v>110</v>
          </cell>
          <cell r="I53">
            <v>94</v>
          </cell>
          <cell r="K53">
            <v>2002</v>
          </cell>
          <cell r="L53">
            <v>148</v>
          </cell>
          <cell r="M53">
            <v>143</v>
          </cell>
          <cell r="O53">
            <v>1442</v>
          </cell>
          <cell r="P53">
            <v>114</v>
          </cell>
          <cell r="Q53">
            <v>101</v>
          </cell>
        </row>
        <row r="54">
          <cell r="C54">
            <v>1429</v>
          </cell>
          <cell r="D54">
            <v>25</v>
          </cell>
          <cell r="E54">
            <v>23</v>
          </cell>
          <cell r="G54">
            <v>1583</v>
          </cell>
          <cell r="H54">
            <v>10</v>
          </cell>
          <cell r="I54">
            <v>24</v>
          </cell>
          <cell r="K54">
            <v>1912</v>
          </cell>
          <cell r="L54">
            <v>34</v>
          </cell>
          <cell r="M54">
            <v>30</v>
          </cell>
          <cell r="O54">
            <v>1595</v>
          </cell>
          <cell r="P54">
            <v>27</v>
          </cell>
          <cell r="Q54">
            <v>9</v>
          </cell>
        </row>
        <row r="55">
          <cell r="C55">
            <v>3181</v>
          </cell>
          <cell r="D55">
            <v>70</v>
          </cell>
          <cell r="E55">
            <v>60</v>
          </cell>
          <cell r="G55">
            <v>3272</v>
          </cell>
          <cell r="H55">
            <v>35</v>
          </cell>
          <cell r="I55">
            <v>34</v>
          </cell>
          <cell r="K55">
            <v>4176</v>
          </cell>
          <cell r="L55">
            <v>65</v>
          </cell>
          <cell r="M55">
            <v>64</v>
          </cell>
          <cell r="O55">
            <v>2984</v>
          </cell>
          <cell r="P55">
            <v>32</v>
          </cell>
          <cell r="Q55">
            <v>32</v>
          </cell>
        </row>
        <row r="56">
          <cell r="C56">
            <v>902</v>
          </cell>
          <cell r="D56">
            <v>49</v>
          </cell>
          <cell r="E56">
            <v>37</v>
          </cell>
          <cell r="G56">
            <v>959</v>
          </cell>
          <cell r="H56">
            <v>20</v>
          </cell>
          <cell r="I56">
            <v>27</v>
          </cell>
          <cell r="K56">
            <v>1270</v>
          </cell>
          <cell r="L56">
            <v>32</v>
          </cell>
          <cell r="M56">
            <v>45</v>
          </cell>
          <cell r="O56">
            <v>920</v>
          </cell>
          <cell r="P56">
            <v>33</v>
          </cell>
          <cell r="Q56">
            <v>27</v>
          </cell>
        </row>
        <row r="57">
          <cell r="C57">
            <v>1254</v>
          </cell>
          <cell r="D57">
            <v>87</v>
          </cell>
          <cell r="E57">
            <v>67</v>
          </cell>
          <cell r="G57">
            <v>1278</v>
          </cell>
          <cell r="H57">
            <v>52</v>
          </cell>
          <cell r="I57">
            <v>40</v>
          </cell>
          <cell r="K57">
            <v>1507</v>
          </cell>
          <cell r="L57">
            <v>82</v>
          </cell>
          <cell r="M57">
            <v>64</v>
          </cell>
          <cell r="O57">
            <v>1261</v>
          </cell>
          <cell r="P57">
            <v>57</v>
          </cell>
          <cell r="Q57">
            <v>46</v>
          </cell>
        </row>
        <row r="58">
          <cell r="C58">
            <v>4125</v>
          </cell>
          <cell r="D58">
            <v>39</v>
          </cell>
          <cell r="E58">
            <v>30</v>
          </cell>
          <cell r="G58">
            <v>4144</v>
          </cell>
          <cell r="H58">
            <v>35</v>
          </cell>
          <cell r="I58">
            <v>38</v>
          </cell>
          <cell r="K58">
            <v>4850</v>
          </cell>
          <cell r="L58">
            <v>48</v>
          </cell>
          <cell r="M58">
            <v>54</v>
          </cell>
          <cell r="O58">
            <v>3776</v>
          </cell>
          <cell r="P58">
            <v>28</v>
          </cell>
          <cell r="Q58">
            <v>20</v>
          </cell>
        </row>
        <row r="59">
          <cell r="C59">
            <v>292</v>
          </cell>
          <cell r="D59">
            <v>60</v>
          </cell>
          <cell r="E59">
            <v>48</v>
          </cell>
          <cell r="G59">
            <v>409</v>
          </cell>
          <cell r="H59">
            <v>39</v>
          </cell>
          <cell r="I59">
            <v>34</v>
          </cell>
          <cell r="K59">
            <v>383</v>
          </cell>
          <cell r="L59">
            <v>61</v>
          </cell>
          <cell r="M59">
            <v>46</v>
          </cell>
          <cell r="O59">
            <v>472</v>
          </cell>
          <cell r="P59">
            <v>21</v>
          </cell>
          <cell r="Q59">
            <v>29</v>
          </cell>
        </row>
        <row r="60">
          <cell r="C60">
            <v>2351</v>
          </cell>
          <cell r="D60">
            <v>26</v>
          </cell>
          <cell r="E60">
            <v>17</v>
          </cell>
          <cell r="G60">
            <v>2559</v>
          </cell>
          <cell r="H60">
            <v>22</v>
          </cell>
          <cell r="I60">
            <v>22</v>
          </cell>
          <cell r="K60">
            <v>3279</v>
          </cell>
          <cell r="L60">
            <v>26</v>
          </cell>
          <cell r="M60">
            <v>32</v>
          </cell>
          <cell r="O60">
            <v>2459</v>
          </cell>
          <cell r="P60">
            <v>20</v>
          </cell>
          <cell r="Q60">
            <v>14</v>
          </cell>
        </row>
        <row r="61">
          <cell r="C61">
            <v>3301</v>
          </cell>
          <cell r="D61">
            <v>159</v>
          </cell>
          <cell r="E61">
            <v>143</v>
          </cell>
          <cell r="G61">
            <v>3324</v>
          </cell>
          <cell r="H61">
            <v>91</v>
          </cell>
          <cell r="I61">
            <v>116</v>
          </cell>
          <cell r="K61">
            <v>4300</v>
          </cell>
          <cell r="L61">
            <v>127</v>
          </cell>
          <cell r="M61">
            <v>129</v>
          </cell>
          <cell r="O61">
            <v>3284</v>
          </cell>
          <cell r="P61">
            <v>69</v>
          </cell>
          <cell r="Q61">
            <v>71</v>
          </cell>
        </row>
        <row r="62">
          <cell r="C62">
            <v>31</v>
          </cell>
          <cell r="D62">
            <v>16</v>
          </cell>
          <cell r="E62">
            <v>12</v>
          </cell>
          <cell r="G62">
            <v>52</v>
          </cell>
          <cell r="H62">
            <v>24</v>
          </cell>
          <cell r="I62">
            <v>19</v>
          </cell>
          <cell r="K62">
            <v>42</v>
          </cell>
          <cell r="L62">
            <v>14</v>
          </cell>
          <cell r="M62">
            <v>27</v>
          </cell>
          <cell r="O62">
            <v>37</v>
          </cell>
          <cell r="P62">
            <v>14</v>
          </cell>
          <cell r="Q62">
            <v>8</v>
          </cell>
        </row>
        <row r="63">
          <cell r="C63">
            <v>740</v>
          </cell>
          <cell r="D63">
            <v>63</v>
          </cell>
          <cell r="E63">
            <v>61</v>
          </cell>
          <cell r="G63">
            <v>756</v>
          </cell>
          <cell r="H63">
            <v>50</v>
          </cell>
          <cell r="I63">
            <v>35</v>
          </cell>
          <cell r="K63">
            <v>924</v>
          </cell>
          <cell r="L63">
            <v>59</v>
          </cell>
          <cell r="M63">
            <v>70</v>
          </cell>
          <cell r="O63">
            <v>676</v>
          </cell>
          <cell r="P63">
            <v>39</v>
          </cell>
          <cell r="Q63">
            <v>23</v>
          </cell>
        </row>
        <row r="64">
          <cell r="C64">
            <v>8845</v>
          </cell>
          <cell r="D64">
            <v>346</v>
          </cell>
          <cell r="E64">
            <v>148</v>
          </cell>
          <cell r="G64">
            <v>9908</v>
          </cell>
          <cell r="H64">
            <v>406</v>
          </cell>
          <cell r="I64">
            <v>149</v>
          </cell>
          <cell r="K64">
            <v>11888</v>
          </cell>
          <cell r="L64">
            <v>358</v>
          </cell>
          <cell r="M64">
            <v>241</v>
          </cell>
          <cell r="O64">
            <v>8818</v>
          </cell>
          <cell r="P64">
            <v>240</v>
          </cell>
          <cell r="Q64">
            <v>149</v>
          </cell>
        </row>
        <row r="65">
          <cell r="C65">
            <v>2859</v>
          </cell>
          <cell r="D65">
            <v>1643</v>
          </cell>
          <cell r="E65">
            <v>1669</v>
          </cell>
          <cell r="G65">
            <v>2320</v>
          </cell>
          <cell r="H65">
            <v>944</v>
          </cell>
          <cell r="I65">
            <v>841</v>
          </cell>
          <cell r="K65">
            <v>3125</v>
          </cell>
          <cell r="L65">
            <v>1672</v>
          </cell>
          <cell r="M65">
            <v>1481</v>
          </cell>
          <cell r="O65">
            <v>2488</v>
          </cell>
          <cell r="P65">
            <v>979</v>
          </cell>
          <cell r="Q65">
            <v>978</v>
          </cell>
        </row>
        <row r="66">
          <cell r="C66">
            <v>3333</v>
          </cell>
          <cell r="D66">
            <v>234</v>
          </cell>
          <cell r="E66">
            <v>93</v>
          </cell>
          <cell r="G66">
            <v>3533</v>
          </cell>
          <cell r="H66">
            <v>221</v>
          </cell>
          <cell r="I66">
            <v>93</v>
          </cell>
          <cell r="K66">
            <v>4530</v>
          </cell>
          <cell r="L66">
            <v>289</v>
          </cell>
          <cell r="M66">
            <v>144</v>
          </cell>
          <cell r="O66">
            <v>3303</v>
          </cell>
          <cell r="P66">
            <v>203</v>
          </cell>
          <cell r="Q66">
            <v>81</v>
          </cell>
        </row>
        <row r="67">
          <cell r="C67">
            <v>1379</v>
          </cell>
          <cell r="D67">
            <v>1566</v>
          </cell>
          <cell r="E67">
            <v>1396</v>
          </cell>
          <cell r="G67">
            <v>1370</v>
          </cell>
          <cell r="H67">
            <v>1713</v>
          </cell>
          <cell r="I67">
            <v>1521</v>
          </cell>
          <cell r="K67">
            <v>1833</v>
          </cell>
          <cell r="L67">
            <v>2328</v>
          </cell>
          <cell r="M67">
            <v>2299</v>
          </cell>
          <cell r="O67">
            <v>1269</v>
          </cell>
          <cell r="P67">
            <v>1271</v>
          </cell>
          <cell r="Q67">
            <v>1191</v>
          </cell>
        </row>
        <row r="68">
          <cell r="C68">
            <v>2138</v>
          </cell>
          <cell r="D68">
            <v>31</v>
          </cell>
          <cell r="E68">
            <v>26</v>
          </cell>
          <cell r="G68">
            <v>2472</v>
          </cell>
          <cell r="H68">
            <v>24</v>
          </cell>
          <cell r="I68">
            <v>25</v>
          </cell>
          <cell r="K68">
            <v>2818</v>
          </cell>
          <cell r="L68">
            <v>35</v>
          </cell>
          <cell r="M68">
            <v>54</v>
          </cell>
          <cell r="O68">
            <v>2213</v>
          </cell>
          <cell r="P68">
            <v>22</v>
          </cell>
          <cell r="Q68">
            <v>29</v>
          </cell>
        </row>
        <row r="69">
          <cell r="C69">
            <v>1558</v>
          </cell>
          <cell r="D69">
            <v>35</v>
          </cell>
          <cell r="E69">
            <v>23</v>
          </cell>
          <cell r="G69">
            <v>1594</v>
          </cell>
          <cell r="H69">
            <v>19</v>
          </cell>
          <cell r="I69">
            <v>23</v>
          </cell>
          <cell r="K69">
            <v>2120</v>
          </cell>
          <cell r="L69">
            <v>30</v>
          </cell>
          <cell r="M69">
            <v>31</v>
          </cell>
          <cell r="O69">
            <v>1564</v>
          </cell>
          <cell r="P69">
            <v>23</v>
          </cell>
          <cell r="Q69">
            <v>17</v>
          </cell>
        </row>
        <row r="70">
          <cell r="C70">
            <v>5361</v>
          </cell>
          <cell r="D70">
            <v>110</v>
          </cell>
          <cell r="E70">
            <v>107</v>
          </cell>
          <cell r="G70">
            <v>5621</v>
          </cell>
          <cell r="H70">
            <v>99</v>
          </cell>
          <cell r="I70">
            <v>101</v>
          </cell>
          <cell r="K70">
            <v>6896</v>
          </cell>
          <cell r="L70">
            <v>153</v>
          </cell>
          <cell r="M70">
            <v>137</v>
          </cell>
          <cell r="O70">
            <v>5063</v>
          </cell>
          <cell r="P70">
            <v>67</v>
          </cell>
          <cell r="Q70">
            <v>57</v>
          </cell>
        </row>
        <row r="71">
          <cell r="C71">
            <v>3781</v>
          </cell>
          <cell r="D71">
            <v>1818</v>
          </cell>
          <cell r="E71">
            <v>1744</v>
          </cell>
          <cell r="G71">
            <v>3233</v>
          </cell>
          <cell r="H71">
            <v>841</v>
          </cell>
          <cell r="I71">
            <v>783</v>
          </cell>
          <cell r="K71">
            <v>4126</v>
          </cell>
          <cell r="L71">
            <v>1232</v>
          </cell>
          <cell r="M71">
            <v>1189</v>
          </cell>
          <cell r="O71">
            <v>3242</v>
          </cell>
          <cell r="P71">
            <v>818</v>
          </cell>
          <cell r="Q71">
            <v>791</v>
          </cell>
        </row>
        <row r="72">
          <cell r="C72">
            <v>816</v>
          </cell>
          <cell r="D72">
            <v>136</v>
          </cell>
          <cell r="E72">
            <v>134</v>
          </cell>
          <cell r="G72">
            <v>924</v>
          </cell>
          <cell r="H72">
            <v>58</v>
          </cell>
          <cell r="I72">
            <v>79</v>
          </cell>
          <cell r="K72">
            <v>1173</v>
          </cell>
          <cell r="L72">
            <v>92</v>
          </cell>
          <cell r="M72">
            <v>83</v>
          </cell>
          <cell r="O72">
            <v>976</v>
          </cell>
          <cell r="P72">
            <v>76</v>
          </cell>
          <cell r="Q72">
            <v>66</v>
          </cell>
        </row>
        <row r="73">
          <cell r="C73">
            <v>1092</v>
          </cell>
          <cell r="D73">
            <v>27</v>
          </cell>
          <cell r="E73">
            <v>33</v>
          </cell>
          <cell r="G73">
            <v>1095</v>
          </cell>
          <cell r="H73">
            <v>27</v>
          </cell>
          <cell r="I73">
            <v>19</v>
          </cell>
          <cell r="K73">
            <v>1405</v>
          </cell>
          <cell r="L73">
            <v>37</v>
          </cell>
          <cell r="M73">
            <v>35</v>
          </cell>
          <cell r="O73">
            <v>1087</v>
          </cell>
          <cell r="P73">
            <v>25</v>
          </cell>
          <cell r="Q73">
            <v>17</v>
          </cell>
        </row>
        <row r="74">
          <cell r="C74">
            <v>816</v>
          </cell>
          <cell r="D74">
            <v>919</v>
          </cell>
          <cell r="E74">
            <v>192</v>
          </cell>
          <cell r="G74">
            <v>716</v>
          </cell>
          <cell r="H74">
            <v>995</v>
          </cell>
          <cell r="I74">
            <v>90</v>
          </cell>
          <cell r="K74">
            <v>877</v>
          </cell>
          <cell r="L74">
            <v>1160</v>
          </cell>
          <cell r="M74">
            <v>136</v>
          </cell>
          <cell r="O74">
            <v>782</v>
          </cell>
          <cell r="P74">
            <v>781</v>
          </cell>
          <cell r="Q74">
            <v>106</v>
          </cell>
        </row>
        <row r="75">
          <cell r="C75">
            <v>44</v>
          </cell>
          <cell r="D75">
            <v>41</v>
          </cell>
          <cell r="E75">
            <v>36</v>
          </cell>
          <cell r="G75">
            <v>42</v>
          </cell>
          <cell r="H75">
            <v>45</v>
          </cell>
          <cell r="I75">
            <v>41</v>
          </cell>
          <cell r="K75">
            <v>37</v>
          </cell>
          <cell r="L75">
            <v>43</v>
          </cell>
          <cell r="M75">
            <v>41</v>
          </cell>
          <cell r="O75">
            <v>39</v>
          </cell>
          <cell r="P75">
            <v>38</v>
          </cell>
          <cell r="Q75">
            <v>24</v>
          </cell>
        </row>
        <row r="76">
          <cell r="C76">
            <v>54</v>
          </cell>
          <cell r="D76">
            <v>69</v>
          </cell>
          <cell r="E76">
            <v>73</v>
          </cell>
          <cell r="G76">
            <v>59</v>
          </cell>
          <cell r="H76">
            <v>96</v>
          </cell>
          <cell r="I76">
            <v>49</v>
          </cell>
          <cell r="K76">
            <v>61</v>
          </cell>
          <cell r="L76">
            <v>82</v>
          </cell>
          <cell r="M76">
            <v>69</v>
          </cell>
          <cell r="O76">
            <v>77</v>
          </cell>
          <cell r="P76">
            <v>64</v>
          </cell>
          <cell r="Q76">
            <v>64</v>
          </cell>
        </row>
        <row r="77">
          <cell r="C77">
            <v>3522</v>
          </cell>
          <cell r="D77">
            <v>2587</v>
          </cell>
          <cell r="E77">
            <v>2605</v>
          </cell>
          <cell r="G77">
            <v>2277</v>
          </cell>
          <cell r="H77">
            <v>1064</v>
          </cell>
          <cell r="I77">
            <v>1064</v>
          </cell>
          <cell r="K77">
            <v>3076</v>
          </cell>
          <cell r="L77">
            <v>2009</v>
          </cell>
          <cell r="M77">
            <v>1852</v>
          </cell>
          <cell r="O77">
            <v>2468</v>
          </cell>
          <cell r="P77">
            <v>1276</v>
          </cell>
          <cell r="Q77">
            <v>1257</v>
          </cell>
        </row>
        <row r="78">
          <cell r="C78">
            <v>8</v>
          </cell>
          <cell r="D78">
            <v>6</v>
          </cell>
          <cell r="E78">
            <v>6</v>
          </cell>
          <cell r="G78">
            <v>3</v>
          </cell>
          <cell r="H78">
            <v>4</v>
          </cell>
          <cell r="I78">
            <v>4</v>
          </cell>
          <cell r="K78">
            <v>5</v>
          </cell>
          <cell r="L78">
            <v>4</v>
          </cell>
          <cell r="M78">
            <v>3</v>
          </cell>
          <cell r="O78">
            <v>4</v>
          </cell>
          <cell r="P78">
            <v>1</v>
          </cell>
          <cell r="Q78">
            <v>1</v>
          </cell>
        </row>
        <row r="79">
          <cell r="C79">
            <v>1203</v>
          </cell>
          <cell r="D79">
            <v>93</v>
          </cell>
          <cell r="E79">
            <v>93</v>
          </cell>
          <cell r="G79">
            <v>1239</v>
          </cell>
          <cell r="H79">
            <v>68</v>
          </cell>
          <cell r="I79">
            <v>56</v>
          </cell>
          <cell r="K79">
            <v>1496</v>
          </cell>
          <cell r="L79">
            <v>74</v>
          </cell>
          <cell r="M79">
            <v>78</v>
          </cell>
          <cell r="O79">
            <v>1124</v>
          </cell>
          <cell r="P79">
            <v>45</v>
          </cell>
          <cell r="Q79">
            <v>39</v>
          </cell>
        </row>
        <row r="80">
          <cell r="C80">
            <v>9</v>
          </cell>
          <cell r="D80">
            <v>4</v>
          </cell>
          <cell r="E80">
            <v>7</v>
          </cell>
          <cell r="G80">
            <v>11</v>
          </cell>
          <cell r="H80">
            <v>7</v>
          </cell>
          <cell r="I80">
            <v>7</v>
          </cell>
          <cell r="K80">
            <v>17</v>
          </cell>
          <cell r="L80">
            <v>6</v>
          </cell>
          <cell r="M80">
            <v>12</v>
          </cell>
          <cell r="O80">
            <v>12</v>
          </cell>
          <cell r="P80">
            <v>2</v>
          </cell>
          <cell r="Q80">
            <v>4</v>
          </cell>
        </row>
        <row r="81">
          <cell r="C81">
            <v>1290</v>
          </cell>
          <cell r="D81">
            <v>199</v>
          </cell>
          <cell r="E81">
            <v>206</v>
          </cell>
          <cell r="G81">
            <v>1486</v>
          </cell>
          <cell r="H81">
            <v>279</v>
          </cell>
          <cell r="I81">
            <v>196</v>
          </cell>
          <cell r="K81">
            <v>1602</v>
          </cell>
          <cell r="L81">
            <v>310</v>
          </cell>
          <cell r="M81">
            <v>283</v>
          </cell>
          <cell r="O81">
            <v>1305</v>
          </cell>
          <cell r="P81">
            <v>204</v>
          </cell>
          <cell r="Q81">
            <v>144</v>
          </cell>
        </row>
        <row r="82">
          <cell r="C82">
            <v>2528</v>
          </cell>
          <cell r="D82">
            <v>47</v>
          </cell>
          <cell r="E82">
            <v>32</v>
          </cell>
          <cell r="G82">
            <v>2632</v>
          </cell>
          <cell r="H82">
            <v>42</v>
          </cell>
          <cell r="I82">
            <v>36</v>
          </cell>
          <cell r="K82">
            <v>3374</v>
          </cell>
          <cell r="L82">
            <v>49</v>
          </cell>
          <cell r="M82">
            <v>65</v>
          </cell>
          <cell r="O82">
            <v>2444</v>
          </cell>
          <cell r="P82">
            <v>40</v>
          </cell>
          <cell r="Q82">
            <v>28</v>
          </cell>
        </row>
        <row r="83">
          <cell r="C83">
            <v>10</v>
          </cell>
          <cell r="D83">
            <v>7</v>
          </cell>
          <cell r="E83">
            <v>6</v>
          </cell>
          <cell r="G83">
            <v>8</v>
          </cell>
          <cell r="H83">
            <v>6</v>
          </cell>
          <cell r="I83">
            <v>6</v>
          </cell>
          <cell r="K83">
            <v>6</v>
          </cell>
          <cell r="L83">
            <v>6</v>
          </cell>
          <cell r="M83">
            <v>7</v>
          </cell>
          <cell r="O83">
            <v>6</v>
          </cell>
          <cell r="P83">
            <v>4</v>
          </cell>
          <cell r="Q83">
            <v>10</v>
          </cell>
        </row>
        <row r="84">
          <cell r="C84">
            <v>9</v>
          </cell>
          <cell r="D84">
            <v>9</v>
          </cell>
          <cell r="E84">
            <v>7</v>
          </cell>
          <cell r="G84">
            <v>5</v>
          </cell>
          <cell r="H84">
            <v>4</v>
          </cell>
          <cell r="I84">
            <v>5</v>
          </cell>
          <cell r="K84">
            <v>9</v>
          </cell>
          <cell r="L84">
            <v>6</v>
          </cell>
          <cell r="M84">
            <v>6</v>
          </cell>
          <cell r="O84">
            <v>8</v>
          </cell>
          <cell r="P84">
            <v>5</v>
          </cell>
          <cell r="Q84">
            <v>3</v>
          </cell>
        </row>
        <row r="85">
          <cell r="C85">
            <v>16</v>
          </cell>
          <cell r="D85">
            <v>15</v>
          </cell>
          <cell r="E85">
            <v>14</v>
          </cell>
          <cell r="G85">
            <v>16</v>
          </cell>
          <cell r="H85">
            <v>11</v>
          </cell>
          <cell r="I85">
            <v>14</v>
          </cell>
          <cell r="K85">
            <v>8</v>
          </cell>
          <cell r="L85">
            <v>15</v>
          </cell>
          <cell r="M85">
            <v>15</v>
          </cell>
          <cell r="O85">
            <v>24</v>
          </cell>
          <cell r="P85">
            <v>6</v>
          </cell>
          <cell r="Q85">
            <v>12</v>
          </cell>
        </row>
        <row r="86">
          <cell r="C86">
            <v>3007</v>
          </cell>
          <cell r="D86">
            <v>1783</v>
          </cell>
          <cell r="E86">
            <v>1579</v>
          </cell>
          <cell r="G86">
            <v>3384</v>
          </cell>
          <cell r="H86">
            <v>2487</v>
          </cell>
          <cell r="I86">
            <v>1636</v>
          </cell>
          <cell r="K86">
            <v>4005</v>
          </cell>
          <cell r="L86">
            <v>2738</v>
          </cell>
          <cell r="M86">
            <v>2448</v>
          </cell>
          <cell r="O86">
            <v>3014</v>
          </cell>
          <cell r="P86">
            <v>1899</v>
          </cell>
          <cell r="Q86">
            <v>1352</v>
          </cell>
        </row>
        <row r="87">
          <cell r="C87">
            <v>1592</v>
          </cell>
          <cell r="D87">
            <v>24</v>
          </cell>
          <cell r="E87">
            <v>20</v>
          </cell>
          <cell r="G87">
            <v>1685</v>
          </cell>
          <cell r="H87">
            <v>31</v>
          </cell>
          <cell r="I87">
            <v>20</v>
          </cell>
          <cell r="K87">
            <v>2101</v>
          </cell>
          <cell r="L87">
            <v>31</v>
          </cell>
          <cell r="M87">
            <v>32</v>
          </cell>
          <cell r="O87">
            <v>1652</v>
          </cell>
          <cell r="P87">
            <v>23</v>
          </cell>
          <cell r="Q87">
            <v>16</v>
          </cell>
        </row>
        <row r="88">
          <cell r="C88">
            <v>12286</v>
          </cell>
          <cell r="D88">
            <v>2002</v>
          </cell>
          <cell r="E88">
            <v>927</v>
          </cell>
          <cell r="G88">
            <v>12812</v>
          </cell>
          <cell r="H88">
            <v>2109</v>
          </cell>
          <cell r="I88">
            <v>957</v>
          </cell>
          <cell r="K88">
            <v>15071</v>
          </cell>
          <cell r="L88">
            <v>2679</v>
          </cell>
          <cell r="M88">
            <v>1218</v>
          </cell>
          <cell r="O88">
            <v>12119</v>
          </cell>
          <cell r="P88">
            <v>1705</v>
          </cell>
          <cell r="Q88">
            <v>734</v>
          </cell>
        </row>
        <row r="89">
          <cell r="C89">
            <v>3628</v>
          </cell>
          <cell r="D89">
            <v>62</v>
          </cell>
          <cell r="E89">
            <v>51</v>
          </cell>
          <cell r="G89">
            <v>3780</v>
          </cell>
          <cell r="H89">
            <v>40</v>
          </cell>
          <cell r="I89">
            <v>42</v>
          </cell>
          <cell r="K89">
            <v>4475</v>
          </cell>
          <cell r="L89">
            <v>69</v>
          </cell>
          <cell r="M89">
            <v>77</v>
          </cell>
          <cell r="O89">
            <v>3723</v>
          </cell>
          <cell r="P89">
            <v>48</v>
          </cell>
          <cell r="Q89">
            <v>28</v>
          </cell>
        </row>
        <row r="90">
          <cell r="C90">
            <v>8</v>
          </cell>
          <cell r="D90">
            <v>6</v>
          </cell>
          <cell r="E90">
            <v>2</v>
          </cell>
          <cell r="G90">
            <v>7</v>
          </cell>
          <cell r="H90">
            <v>5</v>
          </cell>
          <cell r="I90">
            <v>3</v>
          </cell>
          <cell r="K90">
            <v>9</v>
          </cell>
          <cell r="L90">
            <v>1</v>
          </cell>
          <cell r="M90">
            <v>3</v>
          </cell>
          <cell r="O90">
            <v>6</v>
          </cell>
          <cell r="P90">
            <v>3</v>
          </cell>
          <cell r="Q90">
            <v>3</v>
          </cell>
        </row>
        <row r="92">
          <cell r="C92">
            <v>32</v>
          </cell>
          <cell r="D92">
            <v>68</v>
          </cell>
          <cell r="E92">
            <v>63</v>
          </cell>
          <cell r="G92">
            <v>37</v>
          </cell>
          <cell r="H92">
            <v>101</v>
          </cell>
          <cell r="I92">
            <v>42</v>
          </cell>
          <cell r="K92">
            <v>47</v>
          </cell>
          <cell r="L92">
            <v>67</v>
          </cell>
          <cell r="M92">
            <v>77</v>
          </cell>
          <cell r="O92">
            <v>33</v>
          </cell>
          <cell r="P92">
            <v>20</v>
          </cell>
          <cell r="Q92">
            <v>123</v>
          </cell>
        </row>
        <row r="93">
          <cell r="C93">
            <v>210</v>
          </cell>
          <cell r="D93">
            <v>450</v>
          </cell>
          <cell r="E93">
            <v>481</v>
          </cell>
          <cell r="G93">
            <v>102</v>
          </cell>
          <cell r="H93">
            <v>673</v>
          </cell>
          <cell r="I93">
            <v>194</v>
          </cell>
          <cell r="K93">
            <v>364</v>
          </cell>
          <cell r="L93">
            <v>295</v>
          </cell>
          <cell r="M93">
            <v>509</v>
          </cell>
          <cell r="O93">
            <v>148</v>
          </cell>
          <cell r="P93">
            <v>86</v>
          </cell>
          <cell r="Q93">
            <v>652</v>
          </cell>
        </row>
        <row r="94">
          <cell r="C94">
            <v>209</v>
          </cell>
          <cell r="D94">
            <v>521</v>
          </cell>
          <cell r="E94">
            <v>569</v>
          </cell>
          <cell r="G94">
            <v>82</v>
          </cell>
          <cell r="H94">
            <v>903</v>
          </cell>
          <cell r="I94">
            <v>209</v>
          </cell>
          <cell r="K94">
            <v>434</v>
          </cell>
          <cell r="L94">
            <v>325</v>
          </cell>
          <cell r="M94">
            <v>625</v>
          </cell>
          <cell r="O94">
            <v>143</v>
          </cell>
          <cell r="P94">
            <v>106</v>
          </cell>
          <cell r="Q94">
            <v>870</v>
          </cell>
        </row>
        <row r="95">
          <cell r="C95">
            <v>716</v>
          </cell>
          <cell r="D95">
            <v>892</v>
          </cell>
          <cell r="E95">
            <v>762</v>
          </cell>
          <cell r="G95">
            <v>748</v>
          </cell>
          <cell r="H95">
            <v>881</v>
          </cell>
          <cell r="I95">
            <v>857</v>
          </cell>
          <cell r="K95">
            <v>700</v>
          </cell>
          <cell r="L95">
            <v>810</v>
          </cell>
          <cell r="M95">
            <v>800</v>
          </cell>
          <cell r="O95">
            <v>709</v>
          </cell>
          <cell r="P95">
            <v>705</v>
          </cell>
          <cell r="Q95">
            <v>707</v>
          </cell>
        </row>
        <row r="96">
          <cell r="C96">
            <v>498</v>
          </cell>
          <cell r="D96">
            <v>690</v>
          </cell>
          <cell r="E96">
            <v>610</v>
          </cell>
          <cell r="G96">
            <v>553</v>
          </cell>
          <cell r="H96">
            <v>686</v>
          </cell>
          <cell r="I96">
            <v>628</v>
          </cell>
          <cell r="K96">
            <v>475</v>
          </cell>
          <cell r="L96">
            <v>609</v>
          </cell>
          <cell r="M96">
            <v>614</v>
          </cell>
          <cell r="O96">
            <v>540</v>
          </cell>
          <cell r="P96">
            <v>567</v>
          </cell>
          <cell r="Q96">
            <v>550</v>
          </cell>
        </row>
        <row r="97">
          <cell r="C97">
            <v>795</v>
          </cell>
          <cell r="D97">
            <v>1017</v>
          </cell>
          <cell r="E97">
            <v>868</v>
          </cell>
          <cell r="G97">
            <v>839</v>
          </cell>
          <cell r="H97">
            <v>965</v>
          </cell>
          <cell r="I97">
            <v>1036</v>
          </cell>
          <cell r="K97">
            <v>745</v>
          </cell>
          <cell r="L97">
            <v>912</v>
          </cell>
          <cell r="M97">
            <v>924</v>
          </cell>
          <cell r="O97">
            <v>764</v>
          </cell>
          <cell r="P97">
            <v>805</v>
          </cell>
          <cell r="Q97">
            <v>785</v>
          </cell>
        </row>
        <row r="101">
          <cell r="C101">
            <v>1.1498244583069646</v>
          </cell>
          <cell r="D101">
            <v>0.97300958865682308</v>
          </cell>
          <cell r="E101">
            <v>0.96397531612789134</v>
          </cell>
          <cell r="G101">
            <v>1.0732212424229639</v>
          </cell>
          <cell r="H101">
            <v>0.82433213425370799</v>
          </cell>
          <cell r="I101">
            <v>0.90235257251646628</v>
          </cell>
          <cell r="K101">
            <v>1.2220820921815445</v>
          </cell>
          <cell r="L101">
            <v>0.89922638196580296</v>
          </cell>
          <cell r="M101">
            <v>0.95360338406938094</v>
          </cell>
          <cell r="O101">
            <v>1.0494437109772534</v>
          </cell>
          <cell r="P101">
            <v>0.97207997350352227</v>
          </cell>
          <cell r="Q101">
            <v>1.1744040198839589</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aw"/>
      <sheetName val="Digest Sorted"/>
      <sheetName val="Prior Data - Apri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7"/>
  <sheetViews>
    <sheetView topLeftCell="A61" workbookViewId="0">
      <pane xSplit="6800" topLeftCell="Q1" activePane="topRight"/>
      <selection pane="topRight" activeCell="AB35" sqref="AB35:AB90"/>
    </sheetView>
  </sheetViews>
  <sheetFormatPr baseColWidth="10" defaultColWidth="8.83203125" defaultRowHeight="15" x14ac:dyDescent="0"/>
  <cols>
    <col min="2" max="3" width="21.5" customWidth="1"/>
    <col min="4" max="9" width="11.6640625" customWidth="1"/>
    <col min="10" max="10" width="3" customWidth="1"/>
    <col min="11" max="16" width="11.6640625" customWidth="1"/>
    <col min="17" max="17" width="3.1640625" customWidth="1"/>
    <col min="18" max="23" width="11.6640625" customWidth="1"/>
    <col min="24" max="24" width="3" customWidth="1"/>
    <col min="25" max="30" width="11.6640625" customWidth="1"/>
    <col min="31" max="31" width="3.5" customWidth="1"/>
    <col min="32" max="34" width="11.6640625" style="138" customWidth="1"/>
  </cols>
  <sheetData>
    <row r="1" spans="1:34">
      <c r="A1" t="s">
        <v>370</v>
      </c>
      <c r="D1" s="8"/>
      <c r="E1" s="8"/>
      <c r="F1" s="8"/>
      <c r="G1" s="8"/>
      <c r="H1" s="8"/>
      <c r="I1" s="8"/>
      <c r="J1" s="8"/>
      <c r="K1" s="8"/>
      <c r="L1" s="8"/>
      <c r="M1" s="8"/>
      <c r="N1" s="8"/>
      <c r="O1" s="8"/>
      <c r="P1" s="8"/>
      <c r="Q1" s="8"/>
      <c r="R1" s="8"/>
      <c r="S1" s="8"/>
      <c r="T1" s="8"/>
      <c r="U1" s="8"/>
      <c r="V1" s="8"/>
      <c r="W1" s="8"/>
      <c r="X1" s="8"/>
      <c r="Y1" s="8"/>
      <c r="Z1" s="8"/>
      <c r="AA1" s="8"/>
      <c r="AB1" s="8"/>
      <c r="AC1" s="8"/>
      <c r="AD1" s="8"/>
    </row>
    <row r="2" spans="1:34">
      <c r="A2" t="s">
        <v>371</v>
      </c>
      <c r="D2" s="8"/>
      <c r="E2" s="8"/>
      <c r="F2" s="8"/>
      <c r="G2" s="8"/>
      <c r="H2" s="8"/>
      <c r="I2" s="8"/>
      <c r="J2" s="8"/>
      <c r="K2" s="8"/>
      <c r="L2" s="8"/>
      <c r="M2" s="8"/>
      <c r="N2" s="8"/>
      <c r="O2" s="8"/>
      <c r="P2" s="8"/>
      <c r="Q2" s="8"/>
      <c r="R2" s="8"/>
      <c r="S2" s="8"/>
      <c r="T2" s="8"/>
      <c r="U2" s="8"/>
      <c r="V2" s="8"/>
      <c r="W2" s="8"/>
      <c r="X2" s="8"/>
      <c r="Y2" s="8"/>
      <c r="Z2" s="8"/>
      <c r="AA2" s="8"/>
      <c r="AB2" s="8"/>
      <c r="AC2" s="8"/>
      <c r="AD2" s="8"/>
    </row>
    <row r="3" spans="1:34">
      <c r="A3" t="s">
        <v>372</v>
      </c>
      <c r="D3" s="8"/>
      <c r="E3" s="8"/>
      <c r="F3" s="8"/>
      <c r="G3" s="8"/>
      <c r="H3" s="8"/>
      <c r="I3" s="8"/>
      <c r="J3" s="8"/>
      <c r="K3" s="8"/>
      <c r="L3" s="8"/>
      <c r="M3" s="8"/>
      <c r="N3" s="8"/>
      <c r="O3" s="8"/>
      <c r="P3" s="8"/>
      <c r="Q3" s="8"/>
      <c r="R3" s="8"/>
      <c r="S3" s="8"/>
      <c r="T3" s="8"/>
      <c r="U3" s="8"/>
      <c r="V3" s="8"/>
      <c r="W3" s="8"/>
      <c r="X3" s="8"/>
      <c r="Y3" s="8"/>
      <c r="Z3" s="8"/>
      <c r="AA3" s="8"/>
      <c r="AB3" s="8"/>
      <c r="AC3" s="8"/>
      <c r="AD3" s="8"/>
    </row>
    <row r="4" spans="1:34" ht="16" thickBot="1">
      <c r="D4" s="8"/>
      <c r="E4" s="8"/>
      <c r="F4" s="8"/>
      <c r="G4" s="8"/>
      <c r="H4" s="8"/>
      <c r="I4" s="8"/>
      <c r="J4" s="8"/>
      <c r="K4" s="8"/>
      <c r="L4" s="8"/>
      <c r="M4" s="8"/>
      <c r="N4" s="8"/>
      <c r="O4" s="8"/>
      <c r="P4" s="8"/>
      <c r="Q4" s="8"/>
      <c r="R4" s="8"/>
      <c r="S4" s="8"/>
      <c r="T4" s="8"/>
      <c r="U4" s="8"/>
      <c r="V4" s="8"/>
      <c r="W4" s="8"/>
      <c r="X4" s="8"/>
      <c r="Y4" s="8"/>
      <c r="Z4" s="8"/>
      <c r="AA4" s="8"/>
      <c r="AB4" s="8"/>
      <c r="AC4" s="8"/>
      <c r="AD4" s="8"/>
    </row>
    <row r="5" spans="1:34" s="139" customFormat="1" ht="18">
      <c r="A5" s="1" t="s">
        <v>0</v>
      </c>
      <c r="D5" s="140" t="s">
        <v>164</v>
      </c>
      <c r="E5" s="140" t="s">
        <v>164</v>
      </c>
      <c r="F5" s="140" t="s">
        <v>164</v>
      </c>
      <c r="G5" s="140"/>
      <c r="H5" s="140"/>
      <c r="I5" s="140"/>
      <c r="J5" s="141"/>
      <c r="K5" s="142" t="s">
        <v>165</v>
      </c>
      <c r="L5" s="142" t="s">
        <v>165</v>
      </c>
      <c r="M5" s="142" t="s">
        <v>165</v>
      </c>
      <c r="N5" s="142"/>
      <c r="O5" s="142"/>
      <c r="P5" s="142"/>
      <c r="Q5" s="141"/>
      <c r="R5" s="143" t="s">
        <v>166</v>
      </c>
      <c r="S5" s="143" t="s">
        <v>166</v>
      </c>
      <c r="T5" s="143" t="s">
        <v>166</v>
      </c>
      <c r="U5" s="143"/>
      <c r="V5" s="143"/>
      <c r="W5" s="143"/>
      <c r="X5" s="141"/>
      <c r="Y5" s="144" t="s">
        <v>167</v>
      </c>
      <c r="Z5" s="144" t="s">
        <v>167</v>
      </c>
      <c r="AA5" s="144" t="s">
        <v>167</v>
      </c>
      <c r="AB5" s="144"/>
      <c r="AC5" s="144"/>
      <c r="AD5" s="144"/>
      <c r="AE5" s="145"/>
      <c r="AF5" s="260" t="s">
        <v>373</v>
      </c>
      <c r="AG5" s="261"/>
      <c r="AH5" s="262"/>
    </row>
    <row r="6" spans="1:34">
      <c r="A6" s="138" t="s">
        <v>5</v>
      </c>
      <c r="D6" s="146" t="s">
        <v>6</v>
      </c>
      <c r="E6" s="147" t="s">
        <v>7</v>
      </c>
      <c r="F6" s="148" t="s">
        <v>8</v>
      </c>
      <c r="G6" s="148"/>
      <c r="H6" s="148"/>
      <c r="I6" s="148"/>
      <c r="J6" s="149"/>
      <c r="K6" s="146" t="s">
        <v>6</v>
      </c>
      <c r="L6" s="147" t="s">
        <v>7</v>
      </c>
      <c r="M6" s="148" t="s">
        <v>8</v>
      </c>
      <c r="N6" s="148"/>
      <c r="O6" s="148"/>
      <c r="P6" s="148"/>
      <c r="Q6" s="149"/>
      <c r="R6" s="146" t="s">
        <v>6</v>
      </c>
      <c r="S6" s="147" t="s">
        <v>7</v>
      </c>
      <c r="T6" s="148" t="s">
        <v>8</v>
      </c>
      <c r="U6" s="148"/>
      <c r="V6" s="148"/>
      <c r="W6" s="148"/>
      <c r="X6" s="149"/>
      <c r="Y6" s="146" t="s">
        <v>6</v>
      </c>
      <c r="Z6" s="147" t="s">
        <v>7</v>
      </c>
      <c r="AA6" s="148" t="s">
        <v>8</v>
      </c>
      <c r="AB6" s="148"/>
      <c r="AC6" s="148"/>
      <c r="AD6" s="148"/>
      <c r="AE6" s="25"/>
      <c r="AF6" s="150" t="s">
        <v>6</v>
      </c>
      <c r="AG6" s="147" t="s">
        <v>7</v>
      </c>
      <c r="AH6" s="151" t="s">
        <v>8</v>
      </c>
    </row>
    <row r="7" spans="1:34">
      <c r="A7" t="s">
        <v>374</v>
      </c>
      <c r="D7" s="8" t="s">
        <v>375</v>
      </c>
      <c r="E7" s="8" t="s">
        <v>375</v>
      </c>
      <c r="F7" s="8" t="s">
        <v>375</v>
      </c>
      <c r="G7" s="8"/>
      <c r="H7" s="8"/>
      <c r="I7" s="8"/>
      <c r="J7" s="8"/>
      <c r="K7" s="8" t="s">
        <v>375</v>
      </c>
      <c r="L7" s="8" t="s">
        <v>375</v>
      </c>
      <c r="M7" s="8" t="s">
        <v>375</v>
      </c>
      <c r="N7" s="8"/>
      <c r="O7" s="8"/>
      <c r="P7" s="8"/>
      <c r="Q7" s="8"/>
      <c r="R7" s="8" t="s">
        <v>375</v>
      </c>
      <c r="S7" s="8" t="s">
        <v>375</v>
      </c>
      <c r="T7" s="8" t="s">
        <v>375</v>
      </c>
      <c r="U7" s="8"/>
      <c r="V7" s="8"/>
      <c r="W7" s="8"/>
      <c r="X7" s="8"/>
      <c r="Y7" s="8" t="s">
        <v>375</v>
      </c>
      <c r="Z7" s="8" t="s">
        <v>375</v>
      </c>
      <c r="AA7" s="8" t="s">
        <v>375</v>
      </c>
      <c r="AB7" s="8"/>
      <c r="AC7" s="8"/>
      <c r="AD7" s="8"/>
      <c r="AF7" s="152"/>
      <c r="AG7" s="153"/>
      <c r="AH7" s="154"/>
    </row>
    <row r="8" spans="1:34">
      <c r="A8" t="s">
        <v>376</v>
      </c>
      <c r="D8" s="155">
        <v>40821</v>
      </c>
      <c r="E8" s="155">
        <v>40821</v>
      </c>
      <c r="F8" s="155">
        <v>40821</v>
      </c>
      <c r="G8" s="155"/>
      <c r="H8" s="155"/>
      <c r="I8" s="155"/>
      <c r="J8" s="155"/>
      <c r="K8" s="155">
        <v>40821</v>
      </c>
      <c r="L8" s="155">
        <v>40821</v>
      </c>
      <c r="M8" s="155">
        <v>40821</v>
      </c>
      <c r="N8" s="155"/>
      <c r="O8" s="155"/>
      <c r="P8" s="155"/>
      <c r="Q8" s="155"/>
      <c r="R8" s="155">
        <v>40821</v>
      </c>
      <c r="S8" s="155">
        <v>40821</v>
      </c>
      <c r="T8" s="155">
        <v>40821</v>
      </c>
      <c r="U8" s="155"/>
      <c r="V8" s="155"/>
      <c r="W8" s="155"/>
      <c r="X8" s="155"/>
      <c r="Y8" s="155">
        <v>40821</v>
      </c>
      <c r="Z8" s="155">
        <v>40821</v>
      </c>
      <c r="AA8" s="155">
        <v>40821</v>
      </c>
      <c r="AB8" s="155"/>
      <c r="AC8" s="155"/>
      <c r="AD8" s="155"/>
      <c r="AF8" s="152"/>
      <c r="AG8" s="153"/>
      <c r="AH8" s="154"/>
    </row>
    <row r="9" spans="1:34">
      <c r="A9" t="s">
        <v>377</v>
      </c>
      <c r="D9" s="8" t="s">
        <v>378</v>
      </c>
      <c r="E9" s="8" t="s">
        <v>378</v>
      </c>
      <c r="F9" s="8" t="s">
        <v>378</v>
      </c>
      <c r="G9" s="8"/>
      <c r="H9" s="8"/>
      <c r="I9" s="8"/>
      <c r="J9" s="8"/>
      <c r="K9" s="8" t="s">
        <v>378</v>
      </c>
      <c r="L9" s="8" t="s">
        <v>378</v>
      </c>
      <c r="M9" s="8" t="s">
        <v>378</v>
      </c>
      <c r="N9" s="8"/>
      <c r="O9" s="8"/>
      <c r="P9" s="8"/>
      <c r="Q9" s="8"/>
      <c r="R9" s="8" t="s">
        <v>378</v>
      </c>
      <c r="S9" s="8" t="s">
        <v>378</v>
      </c>
      <c r="T9" s="8" t="s">
        <v>378</v>
      </c>
      <c r="U9" s="8"/>
      <c r="V9" s="8"/>
      <c r="W9" s="8"/>
      <c r="X9" s="8"/>
      <c r="Y9" s="8" t="s">
        <v>378</v>
      </c>
      <c r="Z9" s="8" t="s">
        <v>378</v>
      </c>
      <c r="AA9" s="8" t="s">
        <v>378</v>
      </c>
      <c r="AB9" s="8"/>
      <c r="AC9" s="8"/>
      <c r="AD9" s="8"/>
      <c r="AF9" s="152"/>
      <c r="AG9" s="153"/>
      <c r="AH9" s="154"/>
    </row>
    <row r="10" spans="1:34" s="9" customFormat="1">
      <c r="A10" s="9" t="s">
        <v>379</v>
      </c>
      <c r="D10" s="9" t="s">
        <v>10</v>
      </c>
      <c r="E10" s="9" t="s">
        <v>10</v>
      </c>
      <c r="F10" s="9" t="s">
        <v>10</v>
      </c>
      <c r="K10" s="9" t="s">
        <v>10</v>
      </c>
      <c r="L10" s="9" t="s">
        <v>10</v>
      </c>
      <c r="M10" s="9" t="s">
        <v>10</v>
      </c>
      <c r="R10" s="9" t="s">
        <v>10</v>
      </c>
      <c r="S10" s="9" t="s">
        <v>10</v>
      </c>
      <c r="T10" s="9" t="s">
        <v>10</v>
      </c>
      <c r="Y10" s="9" t="s">
        <v>10</v>
      </c>
      <c r="Z10" s="9" t="s">
        <v>10</v>
      </c>
      <c r="AA10" s="9" t="s">
        <v>10</v>
      </c>
      <c r="AF10" s="156"/>
      <c r="AG10" s="157"/>
      <c r="AH10" s="158"/>
    </row>
    <row r="11" spans="1:34">
      <c r="A11" t="s">
        <v>380</v>
      </c>
      <c r="D11" s="8">
        <v>1</v>
      </c>
      <c r="E11" s="8">
        <v>5</v>
      </c>
      <c r="F11" s="8">
        <v>9</v>
      </c>
      <c r="G11" s="8"/>
      <c r="H11" s="8"/>
      <c r="I11" s="8"/>
      <c r="J11" s="8"/>
      <c r="K11" s="8">
        <v>2</v>
      </c>
      <c r="L11" s="8">
        <v>6</v>
      </c>
      <c r="M11" s="8">
        <v>10</v>
      </c>
      <c r="N11" s="8"/>
      <c r="O11" s="8"/>
      <c r="P11" s="8"/>
      <c r="Q11" s="8"/>
      <c r="R11" s="8">
        <v>3</v>
      </c>
      <c r="S11" s="8">
        <v>7</v>
      </c>
      <c r="T11" s="8">
        <v>11</v>
      </c>
      <c r="U11" s="8"/>
      <c r="V11" s="8"/>
      <c r="W11" s="8"/>
      <c r="X11" s="8"/>
      <c r="Y11" s="8">
        <v>4</v>
      </c>
      <c r="Z11" s="8">
        <v>8</v>
      </c>
      <c r="AA11" s="8">
        <v>12</v>
      </c>
      <c r="AB11" s="8"/>
      <c r="AC11" s="8"/>
      <c r="AD11" s="8"/>
      <c r="AF11" s="152"/>
      <c r="AG11" s="153"/>
      <c r="AH11" s="154"/>
    </row>
    <row r="12" spans="1:34">
      <c r="A12" t="s">
        <v>381</v>
      </c>
      <c r="D12" s="8">
        <v>280</v>
      </c>
      <c r="E12" s="8">
        <v>280</v>
      </c>
      <c r="F12" s="8">
        <v>280</v>
      </c>
      <c r="G12" s="8"/>
      <c r="H12" s="8"/>
      <c r="I12" s="8"/>
      <c r="J12" s="8"/>
      <c r="K12" s="8">
        <v>280</v>
      </c>
      <c r="L12" s="8">
        <v>280</v>
      </c>
      <c r="M12" s="8">
        <v>280</v>
      </c>
      <c r="N12" s="8"/>
      <c r="O12" s="8"/>
      <c r="P12" s="8"/>
      <c r="Q12" s="8"/>
      <c r="R12" s="8">
        <v>280</v>
      </c>
      <c r="S12" s="8">
        <v>280</v>
      </c>
      <c r="T12" s="8">
        <v>280</v>
      </c>
      <c r="U12" s="8"/>
      <c r="V12" s="8"/>
      <c r="W12" s="8"/>
      <c r="X12" s="8"/>
      <c r="Y12" s="8">
        <v>280</v>
      </c>
      <c r="Z12" s="8">
        <v>280</v>
      </c>
      <c r="AA12" s="8">
        <v>280</v>
      </c>
      <c r="AB12" s="8"/>
      <c r="AC12" s="8"/>
      <c r="AD12" s="8"/>
      <c r="AF12" s="152"/>
      <c r="AG12" s="153"/>
      <c r="AH12" s="154"/>
    </row>
    <row r="13" spans="1:34">
      <c r="A13" t="s">
        <v>382</v>
      </c>
      <c r="D13" s="8">
        <v>280</v>
      </c>
      <c r="E13" s="8">
        <v>280</v>
      </c>
      <c r="F13" s="8">
        <v>280</v>
      </c>
      <c r="G13" s="8"/>
      <c r="H13" s="8"/>
      <c r="I13" s="8"/>
      <c r="J13" s="8"/>
      <c r="K13" s="8">
        <v>280</v>
      </c>
      <c r="L13" s="8">
        <v>280</v>
      </c>
      <c r="M13" s="8">
        <v>279</v>
      </c>
      <c r="N13" s="8"/>
      <c r="O13" s="8"/>
      <c r="P13" s="8"/>
      <c r="Q13" s="8"/>
      <c r="R13" s="8">
        <v>280</v>
      </c>
      <c r="S13" s="8">
        <v>280</v>
      </c>
      <c r="T13" s="8">
        <v>280</v>
      </c>
      <c r="U13" s="8"/>
      <c r="V13" s="8"/>
      <c r="W13" s="8"/>
      <c r="X13" s="8"/>
      <c r="Y13" s="8">
        <v>280</v>
      </c>
      <c r="Z13" s="8">
        <v>280</v>
      </c>
      <c r="AA13" s="8">
        <v>280</v>
      </c>
      <c r="AB13" s="8"/>
      <c r="AC13" s="8"/>
      <c r="AD13" s="8"/>
      <c r="AF13" s="152"/>
      <c r="AG13" s="153"/>
      <c r="AH13" s="154"/>
    </row>
    <row r="14" spans="1:34">
      <c r="A14" t="s">
        <v>383</v>
      </c>
      <c r="D14" s="8">
        <v>280</v>
      </c>
      <c r="E14" s="8">
        <v>280</v>
      </c>
      <c r="F14" s="8">
        <v>280</v>
      </c>
      <c r="G14" s="8"/>
      <c r="H14" s="8"/>
      <c r="I14" s="8"/>
      <c r="J14" s="8"/>
      <c r="K14" s="8">
        <v>280</v>
      </c>
      <c r="L14" s="8">
        <v>280</v>
      </c>
      <c r="M14" s="8">
        <v>280</v>
      </c>
      <c r="N14" s="8"/>
      <c r="O14" s="8"/>
      <c r="P14" s="8"/>
      <c r="Q14" s="8"/>
      <c r="R14" s="8">
        <v>280</v>
      </c>
      <c r="S14" s="8">
        <v>280</v>
      </c>
      <c r="T14" s="8">
        <v>280</v>
      </c>
      <c r="U14" s="8"/>
      <c r="V14" s="8"/>
      <c r="W14" s="8"/>
      <c r="X14" s="8"/>
      <c r="Y14" s="8">
        <v>280</v>
      </c>
      <c r="Z14" s="8">
        <v>280</v>
      </c>
      <c r="AA14" s="8">
        <v>280</v>
      </c>
      <c r="AB14" s="8"/>
      <c r="AC14" s="8"/>
      <c r="AD14" s="8"/>
      <c r="AF14" s="152"/>
      <c r="AG14" s="153"/>
      <c r="AH14" s="154"/>
    </row>
    <row r="15" spans="1:34">
      <c r="A15" t="s">
        <v>384</v>
      </c>
      <c r="D15" s="8">
        <v>1</v>
      </c>
      <c r="E15" s="8">
        <v>1</v>
      </c>
      <c r="F15" s="8">
        <v>1</v>
      </c>
      <c r="G15" s="8"/>
      <c r="H15" s="8"/>
      <c r="I15" s="8"/>
      <c r="J15" s="8"/>
      <c r="K15" s="8">
        <v>1</v>
      </c>
      <c r="L15" s="8">
        <v>1</v>
      </c>
      <c r="M15" s="8">
        <v>0.996</v>
      </c>
      <c r="N15" s="8"/>
      <c r="O15" s="8"/>
      <c r="P15" s="8"/>
      <c r="Q15" s="8"/>
      <c r="R15" s="8">
        <v>1</v>
      </c>
      <c r="S15" s="8">
        <v>1</v>
      </c>
      <c r="T15" s="8">
        <v>1</v>
      </c>
      <c r="U15" s="8"/>
      <c r="V15" s="8"/>
      <c r="W15" s="8"/>
      <c r="X15" s="8"/>
      <c r="Y15" s="8">
        <v>1</v>
      </c>
      <c r="Z15" s="8">
        <v>1</v>
      </c>
      <c r="AA15" s="8">
        <v>1</v>
      </c>
      <c r="AB15" s="8"/>
      <c r="AC15" s="8"/>
      <c r="AD15" s="8"/>
      <c r="AF15" s="152"/>
      <c r="AG15" s="153"/>
      <c r="AH15" s="154"/>
    </row>
    <row r="16" spans="1:34">
      <c r="A16" t="s">
        <v>385</v>
      </c>
      <c r="D16" s="8" t="s">
        <v>11</v>
      </c>
      <c r="E16" s="8" t="s">
        <v>11</v>
      </c>
      <c r="F16" s="8" t="s">
        <v>11</v>
      </c>
      <c r="G16" s="8"/>
      <c r="H16" s="8"/>
      <c r="I16" s="8"/>
      <c r="J16" s="8"/>
      <c r="K16" s="8" t="s">
        <v>11</v>
      </c>
      <c r="L16" s="8" t="s">
        <v>11</v>
      </c>
      <c r="M16" s="8" t="s">
        <v>11</v>
      </c>
      <c r="N16" s="8"/>
      <c r="O16" s="8"/>
      <c r="P16" s="8"/>
      <c r="Q16" s="8"/>
      <c r="R16" s="8" t="s">
        <v>11</v>
      </c>
      <c r="S16" s="8" t="s">
        <v>11</v>
      </c>
      <c r="T16" s="8" t="s">
        <v>11</v>
      </c>
      <c r="U16" s="8"/>
      <c r="V16" s="8"/>
      <c r="W16" s="8"/>
      <c r="X16" s="8"/>
      <c r="Y16" s="8" t="s">
        <v>11</v>
      </c>
      <c r="Z16" s="8" t="s">
        <v>11</v>
      </c>
      <c r="AA16" s="8" t="s">
        <v>11</v>
      </c>
      <c r="AB16" s="8"/>
      <c r="AC16" s="8"/>
      <c r="AD16" s="8"/>
      <c r="AF16" s="152"/>
      <c r="AG16" s="153"/>
      <c r="AH16" s="154"/>
    </row>
    <row r="17" spans="1:34">
      <c r="A17" t="s">
        <v>386</v>
      </c>
      <c r="D17" s="8">
        <v>0.16</v>
      </c>
      <c r="E17" s="8">
        <v>0.11</v>
      </c>
      <c r="F17" s="8">
        <v>0.1</v>
      </c>
      <c r="G17" s="8"/>
      <c r="H17" s="8"/>
      <c r="I17" s="8"/>
      <c r="J17" s="8"/>
      <c r="K17" s="8">
        <v>0.19</v>
      </c>
      <c r="L17" s="8">
        <v>0.11</v>
      </c>
      <c r="M17" s="8">
        <v>0.1</v>
      </c>
      <c r="N17" s="8"/>
      <c r="O17" s="8"/>
      <c r="P17" s="8"/>
      <c r="Q17" s="8"/>
      <c r="R17" s="8">
        <v>0.2</v>
      </c>
      <c r="S17" s="8">
        <v>0.11</v>
      </c>
      <c r="T17" s="8">
        <v>0.11</v>
      </c>
      <c r="U17" s="8"/>
      <c r="V17" s="8"/>
      <c r="W17" s="8"/>
      <c r="X17" s="8"/>
      <c r="Y17" s="8">
        <v>0.17</v>
      </c>
      <c r="Z17" s="8">
        <v>0.1</v>
      </c>
      <c r="AA17" s="8">
        <v>0.09</v>
      </c>
      <c r="AB17" s="8"/>
      <c r="AC17" s="8"/>
      <c r="AD17" s="8"/>
      <c r="AF17" s="152"/>
      <c r="AG17" s="153"/>
      <c r="AH17" s="154"/>
    </row>
    <row r="18" spans="1:34">
      <c r="AF18" s="159"/>
      <c r="AG18" s="160"/>
      <c r="AH18" s="161"/>
    </row>
    <row r="19" spans="1:34">
      <c r="A19" t="s">
        <v>12</v>
      </c>
      <c r="B19" t="s">
        <v>13</v>
      </c>
      <c r="C19" s="116">
        <f>AVERAGE(D19:AA19)</f>
        <v>17783.190135452835</v>
      </c>
      <c r="D19" s="19">
        <f>'[1]Raw Data Sorted by Sample'!C19*'[1]Raw Data Sorted by Sample'!C$101</f>
        <v>17801.582263508426</v>
      </c>
      <c r="E19" s="19">
        <f>'[1]Raw Data Sorted by Sample'!D19*'[1]Raw Data Sorted by Sample'!D$101</f>
        <v>17808.021491597177</v>
      </c>
      <c r="F19" s="19">
        <f>'[1]Raw Data Sorted by Sample'!E19*'[1]Raw Data Sorted by Sample'!E$101</f>
        <v>17767.993026869291</v>
      </c>
      <c r="G19" s="19"/>
      <c r="H19" s="19"/>
      <c r="I19" s="19"/>
      <c r="J19" s="19"/>
      <c r="K19" s="19">
        <f>'[1]Raw Data Sorted by Sample'!G19*'[1]Raw Data Sorted by Sample'!G$101</f>
        <v>17589.022942069954</v>
      </c>
      <c r="L19" s="19">
        <f>'[1]Raw Data Sorted by Sample'!H19*'[1]Raw Data Sorted by Sample'!H$101</f>
        <v>17900.37229531927</v>
      </c>
      <c r="M19" s="19">
        <f>'[1]Raw Data Sorted by Sample'!I19*'[1]Raw Data Sorted by Sample'!I$101</f>
        <v>17813.342134047562</v>
      </c>
      <c r="N19" s="19"/>
      <c r="O19" s="19"/>
      <c r="P19" s="19"/>
      <c r="Q19" s="19"/>
      <c r="R19" s="19">
        <f>'[1]Raw Data Sorted by Sample'!K19*'[1]Raw Data Sorted by Sample'!K$101</f>
        <v>17717.746172448031</v>
      </c>
      <c r="S19" s="19">
        <f>'[1]Raw Data Sorted by Sample'!L19*'[1]Raw Data Sorted by Sample'!L$101</f>
        <v>17921.581792578454</v>
      </c>
      <c r="T19" s="19">
        <f>'[1]Raw Data Sorted by Sample'!M19*'[1]Raw Data Sorted by Sample'!M$101</f>
        <v>17709.368445552474</v>
      </c>
      <c r="U19" s="19"/>
      <c r="V19" s="19"/>
      <c r="W19" s="19"/>
      <c r="X19" s="19"/>
      <c r="Y19" s="19">
        <f>'[1]Raw Data Sorted by Sample'!O19*'[1]Raw Data Sorted by Sample'!O$101</f>
        <v>17596.022701955608</v>
      </c>
      <c r="Z19" s="19">
        <f>'[1]Raw Data Sorted by Sample'!P19*'[1]Raw Data Sorted by Sample'!P$101</f>
        <v>17972.786630106624</v>
      </c>
      <c r="AA19" s="19">
        <f>'[1]Raw Data Sorted by Sample'!Q19*'[1]Raw Data Sorted by Sample'!Q$101</f>
        <v>17800.441729381164</v>
      </c>
      <c r="AB19" s="19"/>
      <c r="AC19" s="19"/>
      <c r="AD19" s="19"/>
      <c r="AF19" s="162">
        <f t="shared" ref="AF19:AH24" si="0">AVERAGE(D19,K19,R19,Y19)</f>
        <v>17676.093519995506</v>
      </c>
      <c r="AG19" s="163">
        <f t="shared" si="0"/>
        <v>17900.690552400381</v>
      </c>
      <c r="AH19" s="164">
        <f t="shared" si="0"/>
        <v>17772.78633396262</v>
      </c>
    </row>
    <row r="20" spans="1:34">
      <c r="A20" t="s">
        <v>14</v>
      </c>
      <c r="B20" t="s">
        <v>15</v>
      </c>
      <c r="C20" s="116">
        <f t="shared" ref="C20:C33" si="1">AVERAGE(D20:AA20)</f>
        <v>5256.7634530383812</v>
      </c>
      <c r="D20" s="19">
        <f>'[1]Raw Data Sorted by Sample'!C20*'[1]Raw Data Sorted by Sample'!C$101</f>
        <v>5145.4644509236668</v>
      </c>
      <c r="E20" s="19">
        <f>'[1]Raw Data Sorted by Sample'!D20*'[1]Raw Data Sorted by Sample'!D$101</f>
        <v>5208.5203280799742</v>
      </c>
      <c r="F20" s="19">
        <f>'[1]Raw Data Sorted by Sample'!E20*'[1]Raw Data Sorted by Sample'!E$101</f>
        <v>5272.9449792195655</v>
      </c>
      <c r="G20" s="19"/>
      <c r="H20" s="19"/>
      <c r="I20" s="19"/>
      <c r="J20" s="19"/>
      <c r="K20" s="19">
        <f>'[1]Raw Data Sorted by Sample'!G20*'[1]Raw Data Sorted by Sample'!G$101</f>
        <v>5348.9346722360524</v>
      </c>
      <c r="L20" s="19">
        <f>'[1]Raw Data Sorted by Sample'!H20*'[1]Raw Data Sorted by Sample'!H$101</f>
        <v>5179.278799516047</v>
      </c>
      <c r="M20" s="19">
        <f>'[1]Raw Data Sorted by Sample'!I20*'[1]Raw Data Sorted by Sample'!I$101</f>
        <v>5243.5707988931854</v>
      </c>
      <c r="N20" s="19"/>
      <c r="O20" s="19"/>
      <c r="P20" s="19"/>
      <c r="Q20" s="19"/>
      <c r="R20" s="19">
        <f>'[1]Raw Data Sorted by Sample'!K20*'[1]Raw Data Sorted by Sample'!K$101</f>
        <v>5281.8388024086353</v>
      </c>
      <c r="S20" s="19">
        <f>'[1]Raw Data Sorted by Sample'!L20*'[1]Raw Data Sorted by Sample'!L$101</f>
        <v>5172.3501490672988</v>
      </c>
      <c r="T20" s="19">
        <f>'[1]Raw Data Sorted by Sample'!M20*'[1]Raw Data Sorted by Sample'!M$101</f>
        <v>5356.3902083177127</v>
      </c>
      <c r="U20" s="19"/>
      <c r="V20" s="19"/>
      <c r="W20" s="19"/>
      <c r="X20" s="19"/>
      <c r="Y20" s="19">
        <f>'[1]Raw Data Sorted by Sample'!O20*'[1]Raw Data Sorted by Sample'!O$101</f>
        <v>5414.0801049316506</v>
      </c>
      <c r="Z20" s="19">
        <f>'[1]Raw Data Sorted by Sample'!P20*'[1]Raw Data Sorted by Sample'!P$101</f>
        <v>5209.3765780053754</v>
      </c>
      <c r="AA20" s="19">
        <f>'[1]Raw Data Sorted by Sample'!Q20*'[1]Raw Data Sorted by Sample'!Q$101</f>
        <v>5248.4115648614124</v>
      </c>
      <c r="AB20" s="19"/>
      <c r="AC20" s="19"/>
      <c r="AD20" s="19"/>
      <c r="AF20" s="162">
        <f t="shared" si="0"/>
        <v>5297.5795076250015</v>
      </c>
      <c r="AG20" s="163">
        <f t="shared" si="0"/>
        <v>5192.3814636671741</v>
      </c>
      <c r="AH20" s="164">
        <f t="shared" si="0"/>
        <v>5280.3293878229688</v>
      </c>
    </row>
    <row r="21" spans="1:34">
      <c r="A21" t="s">
        <v>16</v>
      </c>
      <c r="B21" t="s">
        <v>17</v>
      </c>
      <c r="C21" s="116">
        <f t="shared" si="1"/>
        <v>1412.9294485241996</v>
      </c>
      <c r="D21" s="19">
        <f>'[1]Raw Data Sorted by Sample'!C21*'[1]Raw Data Sorted by Sample'!C$101</f>
        <v>1521.2177583401142</v>
      </c>
      <c r="E21" s="19">
        <f>'[1]Raw Data Sorted by Sample'!D21*'[1]Raw Data Sorted by Sample'!D$101</f>
        <v>1397.2417693111979</v>
      </c>
      <c r="F21" s="19">
        <f>'[1]Raw Data Sorted by Sample'!E21*'[1]Raw Data Sorted by Sample'!E$101</f>
        <v>1400.656134333826</v>
      </c>
      <c r="G21" s="19"/>
      <c r="H21" s="19"/>
      <c r="I21" s="19"/>
      <c r="J21" s="19"/>
      <c r="K21" s="19">
        <f>'[1]Raw Data Sorted by Sample'!G21*'[1]Raw Data Sorted by Sample'!G$101</f>
        <v>1514.315173058802</v>
      </c>
      <c r="L21" s="19">
        <f>'[1]Raw Data Sorted by Sample'!H21*'[1]Raw Data Sorted by Sample'!H$101</f>
        <v>1349.4317037733199</v>
      </c>
      <c r="M21" s="19">
        <f>'[1]Raw Data Sorted by Sample'!I21*'[1]Raw Data Sorted by Sample'!I$101</f>
        <v>1393.2323719654239</v>
      </c>
      <c r="N21" s="19"/>
      <c r="O21" s="19"/>
      <c r="P21" s="19"/>
      <c r="Q21" s="19"/>
      <c r="R21" s="19">
        <f>'[1]Raw Data Sorted by Sample'!K21*'[1]Raw Data Sorted by Sample'!K$101</f>
        <v>1423.7256373914993</v>
      </c>
      <c r="S21" s="19">
        <f>'[1]Raw Data Sorted by Sample'!L21*'[1]Raw Data Sorted by Sample'!L$101</f>
        <v>1352.4364784765676</v>
      </c>
      <c r="T21" s="19">
        <f>'[1]Raw Data Sorted by Sample'!M21*'[1]Raw Data Sorted by Sample'!M$101</f>
        <v>1393.2145441253656</v>
      </c>
      <c r="U21" s="19"/>
      <c r="V21" s="19"/>
      <c r="W21" s="19"/>
      <c r="X21" s="19"/>
      <c r="Y21" s="19">
        <f>'[1]Raw Data Sorted by Sample'!O21*'[1]Raw Data Sorted by Sample'!O$101</f>
        <v>1470.270639079132</v>
      </c>
      <c r="Z21" s="19">
        <f>'[1]Raw Data Sorted by Sample'!P21*'[1]Raw Data Sorted by Sample'!P$101</f>
        <v>1311.3358842562516</v>
      </c>
      <c r="AA21" s="19">
        <f>'[1]Raw Data Sorted by Sample'!Q21*'[1]Raw Data Sorted by Sample'!Q$101</f>
        <v>1428.075288178894</v>
      </c>
      <c r="AB21" s="19"/>
      <c r="AC21" s="19"/>
      <c r="AD21" s="19"/>
      <c r="AF21" s="162">
        <f t="shared" si="0"/>
        <v>1482.3823019673869</v>
      </c>
      <c r="AG21" s="163">
        <f t="shared" si="0"/>
        <v>1352.6114589543345</v>
      </c>
      <c r="AH21" s="164">
        <f t="shared" si="0"/>
        <v>1403.7945846508774</v>
      </c>
    </row>
    <row r="22" spans="1:34">
      <c r="A22" t="s">
        <v>18</v>
      </c>
      <c r="B22" t="s">
        <v>19</v>
      </c>
      <c r="C22" s="116">
        <f t="shared" si="1"/>
        <v>597.76466973061383</v>
      </c>
      <c r="D22" s="19">
        <f>'[1]Raw Data Sorted by Sample'!C22*'[1]Raw Data Sorted by Sample'!C$101</f>
        <v>571.46275577856136</v>
      </c>
      <c r="E22" s="19">
        <f>'[1]Raw Data Sorted by Sample'!D22*'[1]Raw Data Sorted by Sample'!D$101</f>
        <v>637.32128057021907</v>
      </c>
      <c r="F22" s="19">
        <f>'[1]Raw Data Sorted by Sample'!E22*'[1]Raw Data Sorted by Sample'!E$101</f>
        <v>593.80879473478103</v>
      </c>
      <c r="G22" s="19"/>
      <c r="H22" s="19"/>
      <c r="I22" s="19"/>
      <c r="J22" s="19"/>
      <c r="K22" s="19">
        <f>'[1]Raw Data Sorted by Sample'!G22*'[1]Raw Data Sorted by Sample'!G$101</f>
        <v>618.1754356356272</v>
      </c>
      <c r="L22" s="19">
        <f>'[1]Raw Data Sorted by Sample'!H22*'[1]Raw Data Sorted by Sample'!H$101</f>
        <v>604.23545440796795</v>
      </c>
      <c r="M22" s="19">
        <f>'[1]Raw Data Sorted by Sample'!I22*'[1]Raw Data Sorted by Sample'!I$101</f>
        <v>591.94328757080189</v>
      </c>
      <c r="N22" s="19"/>
      <c r="O22" s="19"/>
      <c r="P22" s="19"/>
      <c r="Q22" s="19"/>
      <c r="R22" s="19">
        <f>'[1]Raw Data Sorted by Sample'!K22*'[1]Raw Data Sorted by Sample'!K$101</f>
        <v>604.93063562986458</v>
      </c>
      <c r="S22" s="19">
        <f>'[1]Raw Data Sorted by Sample'!L22*'[1]Raw Data Sorted by Sample'!L$101</f>
        <v>629.45846737606212</v>
      </c>
      <c r="T22" s="19">
        <f>'[1]Raw Data Sorted by Sample'!M22*'[1]Raw Data Sorted by Sample'!M$101</f>
        <v>590.2804947389468</v>
      </c>
      <c r="U22" s="19"/>
      <c r="V22" s="19"/>
      <c r="W22" s="19"/>
      <c r="X22" s="19"/>
      <c r="Y22" s="19">
        <f>'[1]Raw Data Sorted by Sample'!O22*'[1]Raw Data Sorted by Sample'!O$101</f>
        <v>579.29292845944394</v>
      </c>
      <c r="Z22" s="19">
        <f>'[1]Raw Data Sorted by Sample'!P22*'[1]Raw Data Sorted by Sample'!P$101</f>
        <v>580.33174418160274</v>
      </c>
      <c r="AA22" s="19">
        <f>'[1]Raw Data Sorted by Sample'!Q22*'[1]Raw Data Sorted by Sample'!Q$101</f>
        <v>571.93475768348799</v>
      </c>
      <c r="AB22" s="19"/>
      <c r="AC22" s="19"/>
      <c r="AD22" s="19"/>
      <c r="AF22" s="162">
        <f t="shared" si="0"/>
        <v>593.46543887587427</v>
      </c>
      <c r="AG22" s="163">
        <f t="shared" si="0"/>
        <v>612.83673663396303</v>
      </c>
      <c r="AH22" s="164">
        <f t="shared" si="0"/>
        <v>586.99183368200443</v>
      </c>
    </row>
    <row r="23" spans="1:34">
      <c r="A23" t="s">
        <v>20</v>
      </c>
      <c r="B23" t="s">
        <v>21</v>
      </c>
      <c r="C23" s="116">
        <f t="shared" si="1"/>
        <v>203.51652076316091</v>
      </c>
      <c r="D23" s="19">
        <f>'[1]Raw Data Sorted by Sample'!C23*'[1]Raw Data Sorted by Sample'!C$101</f>
        <v>196.61998237049093</v>
      </c>
      <c r="E23" s="19">
        <f>'[1]Raw Data Sorted by Sample'!D23*'[1]Raw Data Sorted by Sample'!D$101</f>
        <v>203.35900402927604</v>
      </c>
      <c r="F23" s="19">
        <f>'[1]Raw Data Sorted by Sample'!E23*'[1]Raw Data Sorted by Sample'!E$101</f>
        <v>198.57891512234562</v>
      </c>
      <c r="G23" s="19"/>
      <c r="H23" s="19"/>
      <c r="I23" s="19"/>
      <c r="J23" s="19"/>
      <c r="K23" s="19">
        <f>'[1]Raw Data Sorted by Sample'!G23*'[1]Raw Data Sorted by Sample'!G$101</f>
        <v>187.81371742401868</v>
      </c>
      <c r="L23" s="19">
        <f>'[1]Raw Data Sorted by Sample'!H23*'[1]Raw Data Sorted by Sample'!H$101</f>
        <v>207.73169783193441</v>
      </c>
      <c r="M23" s="19">
        <f>'[1]Raw Data Sorted by Sample'!I23*'[1]Raw Data Sorted by Sample'!I$101</f>
        <v>202.12697624368843</v>
      </c>
      <c r="N23" s="19"/>
      <c r="O23" s="19"/>
      <c r="P23" s="19"/>
      <c r="Q23" s="19"/>
      <c r="R23" s="19">
        <f>'[1]Raw Data Sorted by Sample'!K23*'[1]Raw Data Sorted by Sample'!K$101</f>
        <v>224.86310496140419</v>
      </c>
      <c r="S23" s="19">
        <f>'[1]Raw Data Sorted by Sample'!L23*'[1]Raw Data Sorted by Sample'!L$101</f>
        <v>201.42670956033987</v>
      </c>
      <c r="T23" s="19">
        <f>'[1]Raw Data Sorted by Sample'!M23*'[1]Raw Data Sorted by Sample'!M$101</f>
        <v>211.69995126340257</v>
      </c>
      <c r="U23" s="19"/>
      <c r="V23" s="19"/>
      <c r="W23" s="19"/>
      <c r="X23" s="19"/>
      <c r="Y23" s="19">
        <f>'[1]Raw Data Sorted by Sample'!O23*'[1]Raw Data Sorted by Sample'!O$101</f>
        <v>204.64152364056443</v>
      </c>
      <c r="Z23" s="19">
        <f>'[1]Raw Data Sorted by Sample'!P23*'[1]Raw Data Sorted by Sample'!P$101</f>
        <v>183.7231149921657</v>
      </c>
      <c r="AA23" s="19">
        <f>'[1]Raw Data Sorted by Sample'!Q23*'[1]Raw Data Sorted by Sample'!Q$101</f>
        <v>219.61355171830033</v>
      </c>
      <c r="AB23" s="19"/>
      <c r="AC23" s="19"/>
      <c r="AD23" s="19"/>
      <c r="AF23" s="162">
        <f t="shared" si="0"/>
        <v>203.48458209911956</v>
      </c>
      <c r="AG23" s="163">
        <f t="shared" si="0"/>
        <v>199.06013160342903</v>
      </c>
      <c r="AH23" s="164">
        <f t="shared" si="0"/>
        <v>208.00484858693423</v>
      </c>
    </row>
    <row r="24" spans="1:34">
      <c r="A24" t="s">
        <v>22</v>
      </c>
      <c r="B24" t="s">
        <v>23</v>
      </c>
      <c r="C24" s="116">
        <f t="shared" si="1"/>
        <v>182.252439157476</v>
      </c>
      <c r="D24" s="19">
        <f>'[1]Raw Data Sorted by Sample'!C24*'[1]Raw Data Sorted by Sample'!C$101</f>
        <v>200.06945574541183</v>
      </c>
      <c r="E24" s="19">
        <f>'[1]Raw Data Sorted by Sample'!D24*'[1]Raw Data Sorted by Sample'!D$101</f>
        <v>181.95279307882592</v>
      </c>
      <c r="F24" s="19">
        <f>'[1]Raw Data Sorted by Sample'!E24*'[1]Raw Data Sorted by Sample'!E$101</f>
        <v>202.43481638685719</v>
      </c>
      <c r="G24" s="19"/>
      <c r="H24" s="19"/>
      <c r="I24" s="19"/>
      <c r="J24" s="19"/>
      <c r="K24" s="19">
        <f>'[1]Raw Data Sorted by Sample'!G24*'[1]Raw Data Sorted by Sample'!G$101</f>
        <v>178.15472624221201</v>
      </c>
      <c r="L24" s="19">
        <f>'[1]Raw Data Sorted by Sample'!H24*'[1]Raw Data Sorted by Sample'!H$101</f>
        <v>195.3667158181288</v>
      </c>
      <c r="M24" s="19">
        <f>'[1]Raw Data Sorted by Sample'!I24*'[1]Raw Data Sorted by Sample'!I$101</f>
        <v>192.20109794600731</v>
      </c>
      <c r="N24" s="19"/>
      <c r="O24" s="19"/>
      <c r="P24" s="19"/>
      <c r="Q24" s="19"/>
      <c r="R24" s="19">
        <f>'[1]Raw Data Sorted by Sample'!K24*'[1]Raw Data Sorted by Sample'!K$101</f>
        <v>183.31231382723166</v>
      </c>
      <c r="S24" s="19">
        <f>'[1]Raw Data Sorted by Sample'!L24*'[1]Raw Data Sorted by Sample'!L$101</f>
        <v>159.16306960794714</v>
      </c>
      <c r="T24" s="19">
        <f>'[1]Raw Data Sorted by Sample'!M24*'[1]Raw Data Sorted by Sample'!M$101</f>
        <v>175.46302266876609</v>
      </c>
      <c r="U24" s="19"/>
      <c r="V24" s="19"/>
      <c r="W24" s="19"/>
      <c r="X24" s="19"/>
      <c r="Y24" s="19">
        <f>'[1]Raw Data Sorted by Sample'!O24*'[1]Raw Data Sorted by Sample'!O$101</f>
        <v>172.10876860026957</v>
      </c>
      <c r="Z24" s="19">
        <f>'[1]Raw Data Sorted by Sample'!P24*'[1]Raw Data Sorted by Sample'!P$101</f>
        <v>178.8627151246481</v>
      </c>
      <c r="AA24" s="19">
        <f>'[1]Raw Data Sorted by Sample'!Q24*'[1]Raw Data Sorted by Sample'!Q$101</f>
        <v>167.93977484340613</v>
      </c>
      <c r="AB24" s="19"/>
      <c r="AC24" s="19"/>
      <c r="AD24" s="19"/>
      <c r="AF24" s="162">
        <f t="shared" si="0"/>
        <v>183.41131610378125</v>
      </c>
      <c r="AG24" s="163">
        <f t="shared" si="0"/>
        <v>178.83632340738751</v>
      </c>
      <c r="AH24" s="164">
        <f t="shared" si="0"/>
        <v>184.50967796125917</v>
      </c>
    </row>
    <row r="25" spans="1:34">
      <c r="C25" s="116"/>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F25" s="162"/>
      <c r="AG25" s="163"/>
      <c r="AH25" s="164"/>
    </row>
    <row r="26" spans="1:34">
      <c r="A26" t="s">
        <v>24</v>
      </c>
      <c r="B26" t="s">
        <v>25</v>
      </c>
      <c r="C26" s="116">
        <f t="shared" si="1"/>
        <v>9.1954516899766912</v>
      </c>
      <c r="D26" s="19">
        <f>'[1]Raw Data Sorted by Sample'!C26*'[1]Raw Data Sorted by Sample'!C$101</f>
        <v>9.1985956664557165</v>
      </c>
      <c r="E26" s="19">
        <f>'[1]Raw Data Sorted by Sample'!D26*'[1]Raw Data Sorted by Sample'!D$101</f>
        <v>15.568153418509169</v>
      </c>
      <c r="F26" s="19">
        <f>'[1]Raw Data Sorted by Sample'!E26*'[1]Raw Data Sorted by Sample'!E$101</f>
        <v>7.7118025290231307</v>
      </c>
      <c r="G26" s="19"/>
      <c r="H26" s="19"/>
      <c r="I26" s="19"/>
      <c r="J26" s="19"/>
      <c r="K26" s="19">
        <f>'[1]Raw Data Sorted by Sample'!G26*'[1]Raw Data Sorted by Sample'!G$101</f>
        <v>5.3661062121148193</v>
      </c>
      <c r="L26" s="19">
        <f>'[1]Raw Data Sorted by Sample'!H26*'[1]Raw Data Sorted by Sample'!H$101</f>
        <v>10.716317745298204</v>
      </c>
      <c r="M26" s="19">
        <f>'[1]Raw Data Sorted by Sample'!I26*'[1]Raw Data Sorted by Sample'!I$101</f>
        <v>8.1211731526481969</v>
      </c>
      <c r="N26" s="19"/>
      <c r="O26" s="19"/>
      <c r="P26" s="19"/>
      <c r="Q26" s="19"/>
      <c r="R26" s="19">
        <f>'[1]Raw Data Sorted by Sample'!K26*'[1]Raw Data Sorted by Sample'!K$101</f>
        <v>9.7766567374523561</v>
      </c>
      <c r="S26" s="19">
        <f>'[1]Raw Data Sorted by Sample'!L26*'[1]Raw Data Sorted by Sample'!L$101</f>
        <v>9.8914902016238333</v>
      </c>
      <c r="T26" s="19">
        <f>'[1]Raw Data Sorted by Sample'!M26*'[1]Raw Data Sorted by Sample'!M$101</f>
        <v>8.5824304566244294</v>
      </c>
      <c r="U26" s="19"/>
      <c r="V26" s="19"/>
      <c r="W26" s="19"/>
      <c r="X26" s="19"/>
      <c r="Y26" s="19">
        <f>'[1]Raw Data Sorted by Sample'!O26*'[1]Raw Data Sorted by Sample'!O$101</f>
        <v>6.296662265863521</v>
      </c>
      <c r="Z26" s="19">
        <f>'[1]Raw Data Sorted by Sample'!P26*'[1]Raw Data Sorted by Sample'!P$101</f>
        <v>9.7207997350352233</v>
      </c>
      <c r="AA26" s="19">
        <f>'[1]Raw Data Sorted by Sample'!Q26*'[1]Raw Data Sorted by Sample'!Q$101</f>
        <v>9.3952321590716714</v>
      </c>
      <c r="AB26" s="19"/>
      <c r="AC26" s="19"/>
      <c r="AD26" s="19"/>
      <c r="AF26" s="162">
        <f t="shared" ref="AF26:AH33" si="2">AVERAGE(D26,K26,R26,Y26)</f>
        <v>7.659505220471603</v>
      </c>
      <c r="AG26" s="163">
        <f t="shared" si="2"/>
        <v>11.474190275116607</v>
      </c>
      <c r="AH26" s="164">
        <f t="shared" si="2"/>
        <v>8.4526595743418582</v>
      </c>
    </row>
    <row r="27" spans="1:34">
      <c r="A27" t="s">
        <v>26</v>
      </c>
      <c r="B27" t="s">
        <v>27</v>
      </c>
      <c r="C27" s="116">
        <f t="shared" si="1"/>
        <v>21.835455551138882</v>
      </c>
      <c r="D27" s="19">
        <f>'[1]Raw Data Sorted by Sample'!C27*'[1]Raw Data Sorted by Sample'!C$101</f>
        <v>21.846664707832325</v>
      </c>
      <c r="E27" s="19">
        <f>'[1]Raw Data Sorted by Sample'!D27*'[1]Raw Data Sorted by Sample'!D$101</f>
        <v>17.514172595822814</v>
      </c>
      <c r="F27" s="19">
        <f>'[1]Raw Data Sorted by Sample'!E27*'[1]Raw Data Sorted by Sample'!E$101</f>
        <v>23.135407587069391</v>
      </c>
      <c r="G27" s="19"/>
      <c r="H27" s="19"/>
      <c r="I27" s="19"/>
      <c r="J27" s="19"/>
      <c r="K27" s="19">
        <f>'[1]Raw Data Sorted by Sample'!G27*'[1]Raw Data Sorted by Sample'!G$101</f>
        <v>17.171539878767422</v>
      </c>
      <c r="L27" s="19">
        <f>'[1]Raw Data Sorted by Sample'!H27*'[1]Raw Data Sorted by Sample'!H$101</f>
        <v>23.905631893357533</v>
      </c>
      <c r="M27" s="19">
        <f>'[1]Raw Data Sorted by Sample'!I27*'[1]Raw Data Sorted by Sample'!I$101</f>
        <v>24.363519457944591</v>
      </c>
      <c r="N27" s="19"/>
      <c r="O27" s="19"/>
      <c r="P27" s="19"/>
      <c r="Q27" s="19"/>
      <c r="R27" s="19">
        <f>'[1]Raw Data Sorted by Sample'!K27*'[1]Raw Data Sorted by Sample'!K$101</f>
        <v>23.219559751449346</v>
      </c>
      <c r="S27" s="19">
        <f>'[1]Raw Data Sorted by Sample'!L27*'[1]Raw Data Sorted by Sample'!L$101</f>
        <v>17.085301257350256</v>
      </c>
      <c r="T27" s="19">
        <f>'[1]Raw Data Sorted by Sample'!M27*'[1]Raw Data Sorted by Sample'!M$101</f>
        <v>23.840084601734524</v>
      </c>
      <c r="U27" s="19"/>
      <c r="V27" s="19"/>
      <c r="W27" s="19"/>
      <c r="X27" s="19"/>
      <c r="Y27" s="19">
        <f>'[1]Raw Data Sorted by Sample'!O27*'[1]Raw Data Sorted by Sample'!O$101</f>
        <v>24.13720535247683</v>
      </c>
      <c r="Z27" s="19">
        <f>'[1]Raw Data Sorted by Sample'!P27*'[1]Raw Data Sorted by Sample'!P$101</f>
        <v>28.190319231602146</v>
      </c>
      <c r="AA27" s="19">
        <f>'[1]Raw Data Sorted by Sample'!Q27*'[1]Raw Data Sorted by Sample'!Q$101</f>
        <v>17.616060298259384</v>
      </c>
      <c r="AB27" s="19"/>
      <c r="AC27" s="19"/>
      <c r="AD27" s="19"/>
      <c r="AF27" s="162">
        <f t="shared" si="2"/>
        <v>21.593742422631482</v>
      </c>
      <c r="AG27" s="163">
        <f t="shared" si="2"/>
        <v>21.673856244533187</v>
      </c>
      <c r="AH27" s="164">
        <f t="shared" si="2"/>
        <v>22.238767986251972</v>
      </c>
    </row>
    <row r="28" spans="1:34">
      <c r="A28" t="s">
        <v>28</v>
      </c>
      <c r="B28" t="s">
        <v>29</v>
      </c>
      <c r="C28" s="116">
        <f t="shared" si="1"/>
        <v>6.9780255549839332</v>
      </c>
      <c r="D28" s="19">
        <f>'[1]Raw Data Sorted by Sample'!C28*'[1]Raw Data Sorted by Sample'!C$101</f>
        <v>6.8989467498417874</v>
      </c>
      <c r="E28" s="19">
        <f>'[1]Raw Data Sorted by Sample'!D28*'[1]Raw Data Sorted by Sample'!D$101</f>
        <v>7.7840767092545846</v>
      </c>
      <c r="F28" s="19">
        <f>'[1]Raw Data Sorted by Sample'!E28*'[1]Raw Data Sorted by Sample'!E$101</f>
        <v>2.8919259483836739</v>
      </c>
      <c r="G28" s="19"/>
      <c r="H28" s="19"/>
      <c r="I28" s="19"/>
      <c r="J28" s="19"/>
      <c r="K28" s="19">
        <f>'[1]Raw Data Sorted by Sample'!G28*'[1]Raw Data Sorted by Sample'!G$101</f>
        <v>10.732212424229639</v>
      </c>
      <c r="L28" s="19">
        <f>'[1]Raw Data Sorted by Sample'!H28*'[1]Raw Data Sorted by Sample'!H$101</f>
        <v>9.0676534767907881</v>
      </c>
      <c r="M28" s="19">
        <f>'[1]Raw Data Sorted by Sample'!I28*'[1]Raw Data Sorted by Sample'!I$101</f>
        <v>6.3164680076152635</v>
      </c>
      <c r="N28" s="19"/>
      <c r="O28" s="19"/>
      <c r="P28" s="19"/>
      <c r="Q28" s="19"/>
      <c r="R28" s="19">
        <f>'[1]Raw Data Sorted by Sample'!K28*'[1]Raw Data Sorted by Sample'!K$101</f>
        <v>14.664985106178534</v>
      </c>
      <c r="S28" s="19">
        <f>'[1]Raw Data Sorted by Sample'!L28*'[1]Raw Data Sorted by Sample'!L$101</f>
        <v>4.4961319098290149</v>
      </c>
      <c r="T28" s="19">
        <f>'[1]Raw Data Sorted by Sample'!M28*'[1]Raw Data Sorted by Sample'!M$101</f>
        <v>5.7216203044162857</v>
      </c>
      <c r="U28" s="19"/>
      <c r="V28" s="19"/>
      <c r="W28" s="19"/>
      <c r="X28" s="19"/>
      <c r="Y28" s="19">
        <f>'[1]Raw Data Sorted by Sample'!O28*'[1]Raw Data Sorted by Sample'!O$101</f>
        <v>7.3461059768407742</v>
      </c>
      <c r="Z28" s="19">
        <f>'[1]Raw Data Sorted by Sample'!P28*'[1]Raw Data Sorted by Sample'!P$101</f>
        <v>1.9441599470070445</v>
      </c>
      <c r="AA28" s="19">
        <f>'[1]Raw Data Sorted by Sample'!Q28*'[1]Raw Data Sorted by Sample'!Q$101</f>
        <v>5.8720200994197942</v>
      </c>
      <c r="AB28" s="19"/>
      <c r="AC28" s="19"/>
      <c r="AD28" s="19"/>
      <c r="AF28" s="162">
        <f t="shared" si="2"/>
        <v>9.9105625642726842</v>
      </c>
      <c r="AG28" s="163">
        <f t="shared" si="2"/>
        <v>5.8230055107203578</v>
      </c>
      <c r="AH28" s="164">
        <f t="shared" si="2"/>
        <v>5.2005085899587549</v>
      </c>
    </row>
    <row r="29" spans="1:34">
      <c r="A29" t="s">
        <v>30</v>
      </c>
      <c r="B29" t="s">
        <v>31</v>
      </c>
      <c r="C29" s="116">
        <f t="shared" si="1"/>
        <v>14.374255712478252</v>
      </c>
      <c r="D29" s="19">
        <f>'[1]Raw Data Sorted by Sample'!C29*'[1]Raw Data Sorted by Sample'!C$101</f>
        <v>21.846664707832325</v>
      </c>
      <c r="E29" s="19">
        <f>'[1]Raw Data Sorted by Sample'!D29*'[1]Raw Data Sorted by Sample'!D$101</f>
        <v>9.7300958865682308</v>
      </c>
      <c r="F29" s="19">
        <f>'[1]Raw Data Sorted by Sample'!E29*'[1]Raw Data Sorted by Sample'!E$101</f>
        <v>18.315531006429936</v>
      </c>
      <c r="G29" s="19"/>
      <c r="H29" s="19"/>
      <c r="I29" s="19"/>
      <c r="J29" s="19"/>
      <c r="K29" s="19">
        <f>'[1]Raw Data Sorted by Sample'!G29*'[1]Raw Data Sorted by Sample'!G$101</f>
        <v>8.5857699393837112</v>
      </c>
      <c r="L29" s="19">
        <f>'[1]Raw Data Sorted by Sample'!H29*'[1]Raw Data Sorted by Sample'!H$101</f>
        <v>18.135306953581576</v>
      </c>
      <c r="M29" s="19">
        <f>'[1]Raw Data Sorted by Sample'!I29*'[1]Raw Data Sorted by Sample'!I$101</f>
        <v>9.0235257251646637</v>
      </c>
      <c r="N29" s="19"/>
      <c r="O29" s="19"/>
      <c r="P29" s="19"/>
      <c r="Q29" s="19"/>
      <c r="R29" s="19">
        <f>'[1]Raw Data Sorted by Sample'!K29*'[1]Raw Data Sorted by Sample'!K$101</f>
        <v>17.109149290541623</v>
      </c>
      <c r="S29" s="19">
        <f>'[1]Raw Data Sorted by Sample'!L29*'[1]Raw Data Sorted by Sample'!L$101</f>
        <v>13.488395729487044</v>
      </c>
      <c r="T29" s="19">
        <f>'[1]Raw Data Sorted by Sample'!M29*'[1]Raw Data Sorted by Sample'!M$101</f>
        <v>16.211257529179477</v>
      </c>
      <c r="U29" s="19"/>
      <c r="V29" s="19"/>
      <c r="W29" s="19"/>
      <c r="X29" s="19"/>
      <c r="Y29" s="19">
        <f>'[1]Raw Data Sorted by Sample'!O29*'[1]Raw Data Sorted by Sample'!O$101</f>
        <v>14.692211953681548</v>
      </c>
      <c r="Z29" s="19">
        <f>'[1]Raw Data Sorted by Sample'!P29*'[1]Raw Data Sorted by Sample'!P$101</f>
        <v>13.609119629049312</v>
      </c>
      <c r="AA29" s="19">
        <f>'[1]Raw Data Sorted by Sample'!Q29*'[1]Raw Data Sorted by Sample'!Q$101</f>
        <v>11.744040198839588</v>
      </c>
      <c r="AB29" s="19"/>
      <c r="AC29" s="19"/>
      <c r="AD29" s="19"/>
      <c r="AF29" s="162">
        <f t="shared" si="2"/>
        <v>15.558448972859802</v>
      </c>
      <c r="AG29" s="163">
        <f t="shared" si="2"/>
        <v>13.74072954967154</v>
      </c>
      <c r="AH29" s="164">
        <f t="shared" si="2"/>
        <v>13.823588614903414</v>
      </c>
    </row>
    <row r="30" spans="1:34">
      <c r="A30" t="s">
        <v>32</v>
      </c>
      <c r="B30" t="s">
        <v>33</v>
      </c>
      <c r="C30" s="116">
        <f t="shared" si="1"/>
        <v>12.321518669175346</v>
      </c>
      <c r="D30" s="19">
        <f>'[1]Raw Data Sorted by Sample'!C30*'[1]Raw Data Sorted by Sample'!C$101</f>
        <v>11.498244583069646</v>
      </c>
      <c r="E30" s="19">
        <f>'[1]Raw Data Sorted by Sample'!D30*'[1]Raw Data Sorted by Sample'!D$101</f>
        <v>8.7570862979114068</v>
      </c>
      <c r="F30" s="19">
        <f>'[1]Raw Data Sorted by Sample'!E30*'[1]Raw Data Sorted by Sample'!E$101</f>
        <v>6.7478272128952392</v>
      </c>
      <c r="G30" s="19"/>
      <c r="H30" s="19"/>
      <c r="I30" s="19"/>
      <c r="J30" s="19"/>
      <c r="K30" s="19">
        <f>'[1]Raw Data Sorted by Sample'!G30*'[1]Raw Data Sorted by Sample'!G$101</f>
        <v>9.6589911818066749</v>
      </c>
      <c r="L30" s="19">
        <f>'[1]Raw Data Sorted by Sample'!H30*'[1]Raw Data Sorted by Sample'!H$101</f>
        <v>17.310974819327868</v>
      </c>
      <c r="M30" s="19">
        <f>'[1]Raw Data Sorted by Sample'!I30*'[1]Raw Data Sorted by Sample'!I$101</f>
        <v>16.242346305296394</v>
      </c>
      <c r="N30" s="19"/>
      <c r="O30" s="19"/>
      <c r="P30" s="19"/>
      <c r="Q30" s="19"/>
      <c r="R30" s="19">
        <f>'[1]Raw Data Sorted by Sample'!K30*'[1]Raw Data Sorted by Sample'!K$101</f>
        <v>18.331231382723168</v>
      </c>
      <c r="S30" s="19">
        <f>'[1]Raw Data Sorted by Sample'!L30*'[1]Raw Data Sorted by Sample'!L$101</f>
        <v>11.689942965555439</v>
      </c>
      <c r="T30" s="19">
        <f>'[1]Raw Data Sorted by Sample'!M30*'[1]Raw Data Sorted by Sample'!M$101</f>
        <v>15.257654145110095</v>
      </c>
      <c r="U30" s="19"/>
      <c r="V30" s="19"/>
      <c r="W30" s="19"/>
      <c r="X30" s="19"/>
      <c r="Y30" s="19">
        <f>'[1]Raw Data Sorted by Sample'!O30*'[1]Raw Data Sorted by Sample'!O$101</f>
        <v>10.494437109772534</v>
      </c>
      <c r="Z30" s="19">
        <f>'[1]Raw Data Sorted by Sample'!P30*'[1]Raw Data Sorted by Sample'!P$101</f>
        <v>7.7766397880281781</v>
      </c>
      <c r="AA30" s="19">
        <f>'[1]Raw Data Sorted by Sample'!Q30*'[1]Raw Data Sorted by Sample'!Q$101</f>
        <v>14.092848238607507</v>
      </c>
      <c r="AB30" s="19"/>
      <c r="AC30" s="19"/>
      <c r="AD30" s="19"/>
      <c r="AF30" s="162">
        <f t="shared" si="2"/>
        <v>12.495726064343005</v>
      </c>
      <c r="AG30" s="163">
        <f t="shared" si="2"/>
        <v>11.383660967705723</v>
      </c>
      <c r="AH30" s="164">
        <f t="shared" si="2"/>
        <v>13.085168975477309</v>
      </c>
    </row>
    <row r="31" spans="1:34">
      <c r="A31" t="s">
        <v>34</v>
      </c>
      <c r="B31" t="s">
        <v>35</v>
      </c>
      <c r="C31" s="116">
        <f t="shared" si="1"/>
        <v>17.424053793489282</v>
      </c>
      <c r="D31" s="19">
        <f>'[1]Raw Data Sorted by Sample'!C31*'[1]Raw Data Sorted by Sample'!C$101</f>
        <v>22.996489166139291</v>
      </c>
      <c r="E31" s="19">
        <f>'[1]Raw Data Sorted by Sample'!D31*'[1]Raw Data Sorted by Sample'!D$101</f>
        <v>17.514172595822814</v>
      </c>
      <c r="F31" s="19">
        <f>'[1]Raw Data Sorted by Sample'!E31*'[1]Raw Data Sorted by Sample'!E$101</f>
        <v>9.6397531612789127</v>
      </c>
      <c r="G31" s="19"/>
      <c r="H31" s="19"/>
      <c r="I31" s="19"/>
      <c r="J31" s="19"/>
      <c r="K31" s="19">
        <f>'[1]Raw Data Sorted by Sample'!G31*'[1]Raw Data Sorted by Sample'!G$101</f>
        <v>22.537646090882241</v>
      </c>
      <c r="L31" s="19">
        <f>'[1]Raw Data Sorted by Sample'!H31*'[1]Raw Data Sorted by Sample'!H$101</f>
        <v>15.662310550820452</v>
      </c>
      <c r="M31" s="19">
        <f>'[1]Raw Data Sorted by Sample'!I31*'[1]Raw Data Sorted by Sample'!I$101</f>
        <v>20.754109167878724</v>
      </c>
      <c r="N31" s="19"/>
      <c r="O31" s="19"/>
      <c r="P31" s="19"/>
      <c r="Q31" s="19"/>
      <c r="R31" s="19">
        <f>'[1]Raw Data Sorted by Sample'!K31*'[1]Raw Data Sorted by Sample'!K$101</f>
        <v>21.997477659267801</v>
      </c>
      <c r="S31" s="19">
        <f>'[1]Raw Data Sorted by Sample'!L31*'[1]Raw Data Sorted by Sample'!L$101</f>
        <v>17.98452763931606</v>
      </c>
      <c r="T31" s="19">
        <f>'[1]Raw Data Sorted by Sample'!M31*'[1]Raw Data Sorted by Sample'!M$101</f>
        <v>16.211257529179477</v>
      </c>
      <c r="U31" s="19"/>
      <c r="V31" s="19"/>
      <c r="W31" s="19"/>
      <c r="X31" s="19"/>
      <c r="Y31" s="19">
        <f>'[1]Raw Data Sorted by Sample'!O31*'[1]Raw Data Sorted by Sample'!O$101</f>
        <v>20.988874219545067</v>
      </c>
      <c r="Z31" s="19">
        <f>'[1]Raw Data Sorted by Sample'!P31*'[1]Raw Data Sorted by Sample'!P$101</f>
        <v>14.581199602552834</v>
      </c>
      <c r="AA31" s="19">
        <f>'[1]Raw Data Sorted by Sample'!Q31*'[1]Raw Data Sorted by Sample'!Q$101</f>
        <v>8.2208281391877129</v>
      </c>
      <c r="AB31" s="19"/>
      <c r="AC31" s="19"/>
      <c r="AD31" s="19"/>
      <c r="AF31" s="162">
        <f t="shared" si="2"/>
        <v>22.1301217839586</v>
      </c>
      <c r="AG31" s="163">
        <f t="shared" si="2"/>
        <v>16.435552597128037</v>
      </c>
      <c r="AH31" s="164">
        <f t="shared" si="2"/>
        <v>13.706486999381205</v>
      </c>
    </row>
    <row r="32" spans="1:34">
      <c r="A32" t="s">
        <v>36</v>
      </c>
      <c r="B32" t="s">
        <v>37</v>
      </c>
      <c r="C32" s="116">
        <f t="shared" si="1"/>
        <v>1.1104634301464438</v>
      </c>
      <c r="D32" s="19">
        <f>'[1]Raw Data Sorted by Sample'!C32*'[1]Raw Data Sorted by Sample'!C$101</f>
        <v>0</v>
      </c>
      <c r="E32" s="19">
        <f>'[1]Raw Data Sorted by Sample'!D32*'[1]Raw Data Sorted by Sample'!D$101</f>
        <v>0.97300958865682308</v>
      </c>
      <c r="F32" s="19">
        <f>'[1]Raw Data Sorted by Sample'!E32*'[1]Raw Data Sorted by Sample'!E$101</f>
        <v>0</v>
      </c>
      <c r="G32" s="19"/>
      <c r="H32" s="19"/>
      <c r="I32" s="19"/>
      <c r="J32" s="19"/>
      <c r="K32" s="19">
        <f>'[1]Raw Data Sorted by Sample'!G32*'[1]Raw Data Sorted by Sample'!G$101</f>
        <v>1.0732212424229639</v>
      </c>
      <c r="L32" s="19">
        <f>'[1]Raw Data Sorted by Sample'!H32*'[1]Raw Data Sorted by Sample'!H$101</f>
        <v>2.4729964027611242</v>
      </c>
      <c r="M32" s="19">
        <f>'[1]Raw Data Sorted by Sample'!I32*'[1]Raw Data Sorted by Sample'!I$101</f>
        <v>0</v>
      </c>
      <c r="N32" s="19"/>
      <c r="O32" s="19"/>
      <c r="P32" s="19"/>
      <c r="Q32" s="19"/>
      <c r="R32" s="19">
        <f>'[1]Raw Data Sorted by Sample'!K32*'[1]Raw Data Sorted by Sample'!K$101</f>
        <v>3.6662462765446335</v>
      </c>
      <c r="S32" s="19">
        <f>'[1]Raw Data Sorted by Sample'!L32*'[1]Raw Data Sorted by Sample'!L$101</f>
        <v>0</v>
      </c>
      <c r="T32" s="19">
        <f>'[1]Raw Data Sorted by Sample'!M32*'[1]Raw Data Sorted by Sample'!M$101</f>
        <v>0</v>
      </c>
      <c r="U32" s="19"/>
      <c r="V32" s="19"/>
      <c r="W32" s="19"/>
      <c r="X32" s="19"/>
      <c r="Y32" s="19">
        <f>'[1]Raw Data Sorted by Sample'!O32*'[1]Raw Data Sorted by Sample'!O$101</f>
        <v>1.0494437109772534</v>
      </c>
      <c r="Z32" s="19">
        <f>'[1]Raw Data Sorted by Sample'!P32*'[1]Raw Data Sorted by Sample'!P$101</f>
        <v>2.9162399205105669</v>
      </c>
      <c r="AA32" s="19">
        <f>'[1]Raw Data Sorted by Sample'!Q32*'[1]Raw Data Sorted by Sample'!Q$101</f>
        <v>1.1744040198839589</v>
      </c>
      <c r="AB32" s="19"/>
      <c r="AC32" s="19"/>
      <c r="AD32" s="19"/>
      <c r="AF32" s="162">
        <f t="shared" si="2"/>
        <v>1.4472278074862126</v>
      </c>
      <c r="AG32" s="163">
        <f t="shared" si="2"/>
        <v>1.5905614779821287</v>
      </c>
      <c r="AH32" s="164">
        <f t="shared" si="2"/>
        <v>0.29360100497098973</v>
      </c>
    </row>
    <row r="33" spans="1:34" ht="15" customHeight="1">
      <c r="A33" t="s">
        <v>38</v>
      </c>
      <c r="B33" t="s">
        <v>39</v>
      </c>
      <c r="C33" s="116">
        <f t="shared" si="1"/>
        <v>5.3957030380504056</v>
      </c>
      <c r="D33" s="19">
        <f>'[1]Raw Data Sorted by Sample'!C33*'[1]Raw Data Sorted by Sample'!C$101</f>
        <v>5.7491222915348228</v>
      </c>
      <c r="E33" s="19">
        <f>'[1]Raw Data Sorted by Sample'!D33*'[1]Raw Data Sorted by Sample'!D$101</f>
        <v>5.8380575319409385</v>
      </c>
      <c r="F33" s="19">
        <f>'[1]Raw Data Sorted by Sample'!E33*'[1]Raw Data Sorted by Sample'!E$101</f>
        <v>1.9279506322557827</v>
      </c>
      <c r="G33" s="19"/>
      <c r="H33" s="19"/>
      <c r="I33" s="19"/>
      <c r="J33" s="19"/>
      <c r="K33" s="19">
        <f>'[1]Raw Data Sorted by Sample'!G33*'[1]Raw Data Sorted by Sample'!G$101</f>
        <v>5.3661062121148193</v>
      </c>
      <c r="L33" s="19">
        <f>'[1]Raw Data Sorted by Sample'!H33*'[1]Raw Data Sorted by Sample'!H$101</f>
        <v>6.5946570740296639</v>
      </c>
      <c r="M33" s="19">
        <f>'[1]Raw Data Sorted by Sample'!I33*'[1]Raw Data Sorted by Sample'!I$101</f>
        <v>3.6094102900658651</v>
      </c>
      <c r="N33" s="19"/>
      <c r="O33" s="19"/>
      <c r="P33" s="19"/>
      <c r="Q33" s="19"/>
      <c r="R33" s="19">
        <f>'[1]Raw Data Sorted by Sample'!K33*'[1]Raw Data Sorted by Sample'!K$101</f>
        <v>12.220820921815445</v>
      </c>
      <c r="S33" s="19">
        <f>'[1]Raw Data Sorted by Sample'!L33*'[1]Raw Data Sorted by Sample'!L$101</f>
        <v>6.294584673760621</v>
      </c>
      <c r="T33" s="19">
        <f>'[1]Raw Data Sorted by Sample'!M33*'[1]Raw Data Sorted by Sample'!M$101</f>
        <v>3.8144135362775238</v>
      </c>
      <c r="U33" s="19"/>
      <c r="V33" s="19"/>
      <c r="W33" s="19"/>
      <c r="X33" s="19"/>
      <c r="Y33" s="19">
        <f>'[1]Raw Data Sorted by Sample'!O33*'[1]Raw Data Sorted by Sample'!O$101</f>
        <v>9.4449933987952814</v>
      </c>
      <c r="Z33" s="19">
        <f>'[1]Raw Data Sorted by Sample'!P33*'[1]Raw Data Sorted by Sample'!P$101</f>
        <v>3.8883198940140891</v>
      </c>
      <c r="AA33" s="19">
        <f>'[1]Raw Data Sorted by Sample'!Q33*'[1]Raw Data Sorted by Sample'!Q$101</f>
        <v>0</v>
      </c>
      <c r="AB33" s="19"/>
      <c r="AC33" s="19"/>
      <c r="AD33" s="19"/>
      <c r="AF33" s="162">
        <f t="shared" si="2"/>
        <v>8.1952607060650919</v>
      </c>
      <c r="AG33" s="163">
        <f t="shared" si="2"/>
        <v>5.653904793436328</v>
      </c>
      <c r="AH33" s="164">
        <f t="shared" si="2"/>
        <v>2.3379436146497929</v>
      </c>
    </row>
    <row r="34" spans="1:34" ht="15.75" customHeight="1">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F34" s="162"/>
      <c r="AG34" s="163"/>
      <c r="AH34" s="164"/>
    </row>
    <row r="35" spans="1:34">
      <c r="A35" t="s">
        <v>40</v>
      </c>
      <c r="B35" t="s">
        <v>41</v>
      </c>
      <c r="D35" s="19">
        <f>'[1]Raw Data Sorted by Sample'!C35*'[1]Raw Data Sorted by Sample'!C$101</f>
        <v>259.86032757737399</v>
      </c>
      <c r="E35" s="19">
        <f>'[1]Raw Data Sorted by Sample'!D35*'[1]Raw Data Sorted by Sample'!D$101</f>
        <v>84.651834213143601</v>
      </c>
      <c r="F35" s="19">
        <f>'[1]Raw Data Sorted by Sample'!E35*'[1]Raw Data Sorted by Sample'!E$101</f>
        <v>6.7478272128952392</v>
      </c>
      <c r="G35" s="19">
        <f>D35-F35</f>
        <v>253.11250036447876</v>
      </c>
      <c r="H35" s="19">
        <f>E35-F35</f>
        <v>77.904007000248356</v>
      </c>
      <c r="I35" s="11">
        <f>H35/G35</f>
        <v>0.3077841153165789</v>
      </c>
      <c r="J35" s="19"/>
      <c r="K35" s="19">
        <f>'[1]Raw Data Sorted by Sample'!G35*'[1]Raw Data Sorted by Sample'!G$101</f>
        <v>255.42665569666542</v>
      </c>
      <c r="L35" s="19">
        <f>'[1]Raw Data Sorted by Sample'!H35*'[1]Raw Data Sorted by Sample'!H$101</f>
        <v>65.122238606042927</v>
      </c>
      <c r="M35" s="19">
        <f>'[1]Raw Data Sorted by Sample'!I35*'[1]Raw Data Sorted by Sample'!I$101</f>
        <v>7.2188205801317302</v>
      </c>
      <c r="N35" s="19">
        <f>K35-M35</f>
        <v>248.20783511653369</v>
      </c>
      <c r="O35" s="19">
        <f>L35-M35</f>
        <v>57.903418025911193</v>
      </c>
      <c r="P35" s="19">
        <f>O35/N35</f>
        <v>0.23328602015615468</v>
      </c>
      <c r="Q35" s="19"/>
      <c r="R35" s="19">
        <f>'[1]Raw Data Sorted by Sample'!K35*'[1]Raw Data Sorted by Sample'!K$101</f>
        <v>344.62714999519557</v>
      </c>
      <c r="S35" s="19">
        <f>'[1]Raw Data Sorted by Sample'!L35*'[1]Raw Data Sorted by Sample'!L$101</f>
        <v>44.961319098290147</v>
      </c>
      <c r="T35" s="19">
        <f>'[1]Raw Data Sorted by Sample'!M35*'[1]Raw Data Sorted by Sample'!M$101</f>
        <v>7.6288270725550476</v>
      </c>
      <c r="U35" s="19">
        <f>R35-T35</f>
        <v>336.99832292264051</v>
      </c>
      <c r="V35" s="19">
        <f>S35-T35</f>
        <v>37.3324920257351</v>
      </c>
      <c r="W35" s="19">
        <f>V35/U35</f>
        <v>0.11077945938118197</v>
      </c>
      <c r="X35" s="19"/>
      <c r="Y35" s="19">
        <f>'[1]Raw Data Sorted by Sample'!O35*'[1]Raw Data Sorted by Sample'!O$101</f>
        <v>234.0259475479275</v>
      </c>
      <c r="Z35" s="19">
        <f>'[1]Raw Data Sorted by Sample'!P35*'[1]Raw Data Sorted by Sample'!P$101</f>
        <v>22.357839390581013</v>
      </c>
      <c r="AA35" s="19">
        <f>'[1]Raw Data Sorted by Sample'!Q35*'[1]Raw Data Sorted by Sample'!Q$101</f>
        <v>3.5232120596518768</v>
      </c>
      <c r="AB35" s="19">
        <f>Y35-AA35</f>
        <v>230.50273548827562</v>
      </c>
      <c r="AC35" s="19">
        <f>Z35-AA35</f>
        <v>18.834627330929138</v>
      </c>
      <c r="AD35" s="19">
        <f>AC35/AB35</f>
        <v>8.1711079441342024E-2</v>
      </c>
      <c r="AF35" s="162">
        <f t="shared" ref="AF35:AF66" si="3">AVERAGE(D35,K35,R35,Y35)</f>
        <v>273.48502020429061</v>
      </c>
      <c r="AG35" s="163">
        <f t="shared" ref="AG35:AG66" si="4">AVERAGE(E35,L35,S35,Z35)</f>
        <v>54.27330782701442</v>
      </c>
      <c r="AH35" s="164">
        <f t="shared" ref="AH35:AH66" si="5">AVERAGE(F35,M35,T35,AA35)</f>
        <v>6.2796717313084729</v>
      </c>
    </row>
    <row r="36" spans="1:34">
      <c r="A36" t="s">
        <v>42</v>
      </c>
      <c r="B36" t="s">
        <v>43</v>
      </c>
      <c r="D36" s="19">
        <f>'[1]Raw Data Sorted by Sample'!C36*'[1]Raw Data Sorted by Sample'!C$101</f>
        <v>732.43817994153642</v>
      </c>
      <c r="E36" s="19">
        <f>'[1]Raw Data Sorted by Sample'!D36*'[1]Raw Data Sorted by Sample'!D$101</f>
        <v>7.7840767092545846</v>
      </c>
      <c r="F36" s="19">
        <f>'[1]Raw Data Sorted by Sample'!E36*'[1]Raw Data Sorted by Sample'!E$101</f>
        <v>7.7118025290231307</v>
      </c>
      <c r="G36" s="19">
        <f t="shared" ref="G36:G97" si="6">D36-F36</f>
        <v>724.72637741251333</v>
      </c>
      <c r="H36" s="19">
        <f t="shared" ref="H36:H97" si="7">E36-F36</f>
        <v>7.2274180231453933E-2</v>
      </c>
      <c r="I36" s="11">
        <f t="shared" ref="I36:I97" si="8">H36/G36</f>
        <v>9.9726162154458969E-5</v>
      </c>
      <c r="J36" s="19"/>
      <c r="K36" s="19">
        <f>'[1]Raw Data Sorted by Sample'!G36*'[1]Raw Data Sorted by Sample'!G$101</f>
        <v>711.54568372642507</v>
      </c>
      <c r="L36" s="19">
        <f>'[1]Raw Data Sorted by Sample'!H36*'[1]Raw Data Sorted by Sample'!H$101</f>
        <v>6.5946570740296639</v>
      </c>
      <c r="M36" s="19">
        <f>'[1]Raw Data Sorted by Sample'!I36*'[1]Raw Data Sorted by Sample'!I$101</f>
        <v>6.3164680076152635</v>
      </c>
      <c r="N36" s="19">
        <f t="shared" ref="N36:N90" si="9">K36-M36</f>
        <v>705.22921571880977</v>
      </c>
      <c r="O36" s="19">
        <f t="shared" ref="O36:O90" si="10">L36-M36</f>
        <v>0.27818906641440044</v>
      </c>
      <c r="P36" s="19">
        <f t="shared" ref="P36:P90" si="11">O36/N36</f>
        <v>3.9446616818172273E-4</v>
      </c>
      <c r="Q36" s="19"/>
      <c r="R36" s="19">
        <f>'[1]Raw Data Sorted by Sample'!K36*'[1]Raw Data Sorted by Sample'!K$101</f>
        <v>1026.5489574324974</v>
      </c>
      <c r="S36" s="19">
        <f>'[1]Raw Data Sorted by Sample'!L36*'[1]Raw Data Sorted by Sample'!L$101</f>
        <v>12.589169347521242</v>
      </c>
      <c r="T36" s="19">
        <f>'[1]Raw Data Sorted by Sample'!M36*'[1]Raw Data Sorted by Sample'!M$101</f>
        <v>20.025671065457001</v>
      </c>
      <c r="U36" s="19">
        <f t="shared" ref="U36:U90" si="12">R36-T36</f>
        <v>1006.5232863670404</v>
      </c>
      <c r="V36" s="19">
        <f t="shared" ref="V36:V90" si="13">S36-T36</f>
        <v>-7.4365017179357586</v>
      </c>
      <c r="W36" s="19">
        <f t="shared" ref="W36:W90" si="14">V36/U36</f>
        <v>-7.388305684190551E-3</v>
      </c>
      <c r="X36" s="19"/>
      <c r="Y36" s="19">
        <f>'[1]Raw Data Sorted by Sample'!O36*'[1]Raw Data Sorted by Sample'!O$101</f>
        <v>751.40169705971346</v>
      </c>
      <c r="Z36" s="19">
        <f>'[1]Raw Data Sorted by Sample'!P36*'[1]Raw Data Sorted by Sample'!P$101</f>
        <v>10.692879708538745</v>
      </c>
      <c r="AA36" s="19">
        <f>'[1]Raw Data Sorted by Sample'!Q36*'[1]Raw Data Sorted by Sample'!Q$101</f>
        <v>4.6976160795358357</v>
      </c>
      <c r="AB36" s="19">
        <f t="shared" ref="AB36:AB90" si="15">Y36-AA36</f>
        <v>746.70408098017765</v>
      </c>
      <c r="AC36" s="19">
        <f t="shared" ref="AC36:AC90" si="16">Z36-AA36</f>
        <v>5.9952636290029098</v>
      </c>
      <c r="AD36" s="19">
        <f t="shared" ref="AD36:AD90" si="17">AC36/AB36</f>
        <v>8.0289686124831328E-3</v>
      </c>
      <c r="AF36" s="162">
        <f t="shared" si="3"/>
        <v>805.48362954004313</v>
      </c>
      <c r="AG36" s="163">
        <f t="shared" si="4"/>
        <v>9.415195709836059</v>
      </c>
      <c r="AH36" s="164">
        <f t="shared" si="5"/>
        <v>9.6878894204078065</v>
      </c>
    </row>
    <row r="37" spans="1:34">
      <c r="A37" t="s">
        <v>44</v>
      </c>
      <c r="B37" t="s">
        <v>45</v>
      </c>
      <c r="D37" s="19">
        <f>'[1]Raw Data Sorted by Sample'!C37*'[1]Raw Data Sorted by Sample'!C$101</f>
        <v>3566.7554696682041</v>
      </c>
      <c r="E37" s="19">
        <f>'[1]Raw Data Sorted by Sample'!D37*'[1]Raw Data Sorted by Sample'!D$101</f>
        <v>763.81252709560613</v>
      </c>
      <c r="F37" s="19">
        <f>'[1]Raw Data Sorted by Sample'!E37*'[1]Raw Data Sorted by Sample'!E$101</f>
        <v>787.56783327648725</v>
      </c>
      <c r="G37" s="19">
        <f t="shared" si="6"/>
        <v>2779.1876363917168</v>
      </c>
      <c r="H37" s="19">
        <f t="shared" si="7"/>
        <v>-23.755306180881121</v>
      </c>
      <c r="I37" s="11">
        <f t="shared" si="8"/>
        <v>-8.5475719126770367E-3</v>
      </c>
      <c r="J37" s="19"/>
      <c r="K37" s="19">
        <f>'[1]Raw Data Sorted by Sample'!G37*'[1]Raw Data Sorted by Sample'!G$101</f>
        <v>3051.1679922084863</v>
      </c>
      <c r="L37" s="19">
        <f>'[1]Raw Data Sorted by Sample'!H37*'[1]Raw Data Sorted by Sample'!H$101</f>
        <v>294.28657192857378</v>
      </c>
      <c r="M37" s="19">
        <f>'[1]Raw Data Sorted by Sample'!I37*'[1]Raw Data Sorted by Sample'!I$101</f>
        <v>264.38930374732462</v>
      </c>
      <c r="N37" s="19">
        <f t="shared" si="9"/>
        <v>2786.7786884611619</v>
      </c>
      <c r="O37" s="19">
        <f t="shared" si="10"/>
        <v>29.89726818124916</v>
      </c>
      <c r="P37" s="19">
        <f t="shared" si="11"/>
        <v>1.072825348673748E-2</v>
      </c>
      <c r="Q37" s="19"/>
      <c r="R37" s="19">
        <f>'[1]Raw Data Sorted by Sample'!K37*'[1]Raw Data Sorted by Sample'!K$101</f>
        <v>4371.3876437333847</v>
      </c>
      <c r="S37" s="19">
        <f>'[1]Raw Data Sorted by Sample'!L37*'[1]Raw Data Sorted by Sample'!L$101</f>
        <v>476.58998244187558</v>
      </c>
      <c r="T37" s="19">
        <f>'[1]Raw Data Sorted by Sample'!M37*'[1]Raw Data Sorted by Sample'!M$101</f>
        <v>487.29132925945368</v>
      </c>
      <c r="U37" s="19">
        <f t="shared" si="12"/>
        <v>3884.0963144739312</v>
      </c>
      <c r="V37" s="19">
        <f t="shared" si="13"/>
        <v>-10.701346817578099</v>
      </c>
      <c r="W37" s="19">
        <f t="shared" si="14"/>
        <v>-2.7551703024716336E-3</v>
      </c>
      <c r="X37" s="19"/>
      <c r="Y37" s="19">
        <f>'[1]Raw Data Sorted by Sample'!O37*'[1]Raw Data Sorted by Sample'!O$101</f>
        <v>2913.2557416728555</v>
      </c>
      <c r="Z37" s="19">
        <f>'[1]Raw Data Sorted by Sample'!P37*'[1]Raw Data Sorted by Sample'!P$101</f>
        <v>410.21774881848637</v>
      </c>
      <c r="AA37" s="19">
        <f>'[1]Raw Data Sorted by Sample'!Q37*'[1]Raw Data Sorted by Sample'!Q$101</f>
        <v>416.91342705880544</v>
      </c>
      <c r="AB37" s="19">
        <f t="shared" si="15"/>
        <v>2496.3423146140499</v>
      </c>
      <c r="AC37" s="19">
        <f t="shared" si="16"/>
        <v>-6.6956782403190687</v>
      </c>
      <c r="AD37" s="19">
        <f t="shared" si="17"/>
        <v>-2.6821955471095968E-3</v>
      </c>
      <c r="AF37" s="162">
        <f t="shared" si="3"/>
        <v>3475.6417118207328</v>
      </c>
      <c r="AG37" s="163">
        <f t="shared" si="4"/>
        <v>486.22670757113548</v>
      </c>
      <c r="AH37" s="164">
        <f t="shared" si="5"/>
        <v>489.04047333551773</v>
      </c>
    </row>
    <row r="38" spans="1:34">
      <c r="A38" t="s">
        <v>46</v>
      </c>
      <c r="B38" t="s">
        <v>47</v>
      </c>
      <c r="D38" s="19">
        <f>'[1]Raw Data Sorted by Sample'!C38*'[1]Raw Data Sorted by Sample'!C$101</f>
        <v>2424.9797825693881</v>
      </c>
      <c r="E38" s="19">
        <f>'[1]Raw Data Sorted by Sample'!D38*'[1]Raw Data Sorted by Sample'!D$101</f>
        <v>595.48186825797575</v>
      </c>
      <c r="F38" s="19">
        <f>'[1]Raw Data Sorted by Sample'!E38*'[1]Raw Data Sorted by Sample'!E$101</f>
        <v>607.30444916057149</v>
      </c>
      <c r="G38" s="19">
        <f t="shared" si="6"/>
        <v>1817.6753334088166</v>
      </c>
      <c r="H38" s="19">
        <f t="shared" si="7"/>
        <v>-11.822580902595746</v>
      </c>
      <c r="I38" s="11">
        <f t="shared" si="8"/>
        <v>-6.5042313582063162E-3</v>
      </c>
      <c r="J38" s="19"/>
      <c r="K38" s="19">
        <f>'[1]Raw Data Sorted by Sample'!G38*'[1]Raw Data Sorted by Sample'!G$101</f>
        <v>2026.2417056945558</v>
      </c>
      <c r="L38" s="19">
        <f>'[1]Raw Data Sorted by Sample'!H38*'[1]Raw Data Sorted by Sample'!H$101</f>
        <v>309.94888247939423</v>
      </c>
      <c r="M38" s="19">
        <f>'[1]Raw Data Sorted by Sample'!I38*'[1]Raw Data Sorted by Sample'!I$101</f>
        <v>328.45633639599373</v>
      </c>
      <c r="N38" s="19">
        <f t="shared" si="9"/>
        <v>1697.785369298562</v>
      </c>
      <c r="O38" s="19">
        <f t="shared" si="10"/>
        <v>-18.507453916599502</v>
      </c>
      <c r="P38" s="19">
        <f t="shared" si="11"/>
        <v>-1.0900938511589268E-2</v>
      </c>
      <c r="Q38" s="19"/>
      <c r="R38" s="19">
        <f>'[1]Raw Data Sorted by Sample'!K38*'[1]Raw Data Sorted by Sample'!K$101</f>
        <v>2871.8929166266298</v>
      </c>
      <c r="S38" s="19">
        <f>'[1]Raw Data Sorted by Sample'!L38*'[1]Raw Data Sorted by Sample'!L$101</f>
        <v>499.07064199102064</v>
      </c>
      <c r="T38" s="19">
        <f>'[1]Raw Data Sorted by Sample'!M38*'[1]Raw Data Sorted by Sample'!M$101</f>
        <v>521.62105108595142</v>
      </c>
      <c r="U38" s="19">
        <f t="shared" si="12"/>
        <v>2350.2718655406784</v>
      </c>
      <c r="V38" s="19">
        <f t="shared" si="13"/>
        <v>-22.550409094930785</v>
      </c>
      <c r="W38" s="19">
        <f t="shared" si="14"/>
        <v>-9.5948087647056441E-3</v>
      </c>
      <c r="X38" s="19"/>
      <c r="Y38" s="19">
        <f>'[1]Raw Data Sorted by Sample'!O38*'[1]Raw Data Sorted by Sample'!O$101</f>
        <v>1929.926984487169</v>
      </c>
      <c r="Z38" s="19">
        <f>'[1]Raw Data Sorted by Sample'!P38*'[1]Raw Data Sorted by Sample'!P$101</f>
        <v>393.69238926892649</v>
      </c>
      <c r="AA38" s="19">
        <f>'[1]Raw Data Sorted by Sample'!Q38*'[1]Raw Data Sorted by Sample'!Q$101</f>
        <v>439.22710343660066</v>
      </c>
      <c r="AB38" s="19">
        <f t="shared" si="15"/>
        <v>1490.6998810505684</v>
      </c>
      <c r="AC38" s="19">
        <f t="shared" si="16"/>
        <v>-45.534714167674167</v>
      </c>
      <c r="AD38" s="19">
        <f t="shared" si="17"/>
        <v>-3.0545862883938551E-2</v>
      </c>
      <c r="AF38" s="162">
        <f t="shared" si="3"/>
        <v>2313.2603473444356</v>
      </c>
      <c r="AG38" s="163">
        <f t="shared" si="4"/>
        <v>449.54844549932926</v>
      </c>
      <c r="AH38" s="164">
        <f t="shared" si="5"/>
        <v>474.15223501977931</v>
      </c>
    </row>
    <row r="39" spans="1:34">
      <c r="A39" t="s">
        <v>48</v>
      </c>
      <c r="B39" t="s">
        <v>49</v>
      </c>
      <c r="D39" s="19">
        <f>'[1]Raw Data Sorted by Sample'!C39*'[1]Raw Data Sorted by Sample'!C$101</f>
        <v>2200.7640131995304</v>
      </c>
      <c r="E39" s="19">
        <f>'[1]Raw Data Sorted by Sample'!D39*'[1]Raw Data Sorted by Sample'!D$101</f>
        <v>1075.1755954657895</v>
      </c>
      <c r="F39" s="19">
        <f>'[1]Raw Data Sorted by Sample'!E39*'[1]Raw Data Sorted by Sample'!E$101</f>
        <v>937.94798259243828</v>
      </c>
      <c r="G39" s="19">
        <f t="shared" si="6"/>
        <v>1262.8160306070922</v>
      </c>
      <c r="H39" s="19">
        <f t="shared" si="7"/>
        <v>137.22761287335118</v>
      </c>
      <c r="I39" s="11">
        <f t="shared" si="8"/>
        <v>0.1086679370132637</v>
      </c>
      <c r="J39" s="19"/>
      <c r="K39" s="19">
        <f>'[1]Raw Data Sorted by Sample'!G39*'[1]Raw Data Sorted by Sample'!G$101</f>
        <v>2111.0261838459701</v>
      </c>
      <c r="L39" s="19">
        <f>'[1]Raw Data Sorted by Sample'!H39*'[1]Raw Data Sorted by Sample'!H$101</f>
        <v>969.41458988236059</v>
      </c>
      <c r="M39" s="19">
        <f>'[1]Raw Data Sorted by Sample'!I39*'[1]Raw Data Sorted by Sample'!I$101</f>
        <v>967.32195773765181</v>
      </c>
      <c r="N39" s="19">
        <f t="shared" si="9"/>
        <v>1143.7042261083184</v>
      </c>
      <c r="O39" s="19">
        <f t="shared" si="10"/>
        <v>2.092632144708773</v>
      </c>
      <c r="P39" s="19">
        <f t="shared" si="11"/>
        <v>1.8296969591774361E-3</v>
      </c>
      <c r="Q39" s="19"/>
      <c r="R39" s="19">
        <f>'[1]Raw Data Sorted by Sample'!K39*'[1]Raw Data Sorted by Sample'!K$101</f>
        <v>2860.8941777969958</v>
      </c>
      <c r="S39" s="19">
        <f>'[1]Raw Data Sorted by Sample'!L39*'[1]Raw Data Sorted by Sample'!L$101</f>
        <v>1455.8475124026349</v>
      </c>
      <c r="T39" s="19">
        <f>'[1]Raw Data Sorted by Sample'!M39*'[1]Raw Data Sorted by Sample'!M$101</f>
        <v>1441.8483167129041</v>
      </c>
      <c r="U39" s="19">
        <f t="shared" si="12"/>
        <v>1419.0458610840917</v>
      </c>
      <c r="V39" s="19">
        <f t="shared" si="13"/>
        <v>13.999195689730868</v>
      </c>
      <c r="W39" s="19">
        <f t="shared" si="14"/>
        <v>9.8652172376134956E-3</v>
      </c>
      <c r="X39" s="19"/>
      <c r="Y39" s="19">
        <f>'[1]Raw Data Sorted by Sample'!O39*'[1]Raw Data Sorted by Sample'!O$101</f>
        <v>1837.5759379211706</v>
      </c>
      <c r="Z39" s="19">
        <f>'[1]Raw Data Sorted by Sample'!P39*'[1]Raw Data Sorted by Sample'!P$101</f>
        <v>886.53693583521226</v>
      </c>
      <c r="AA39" s="19">
        <f>'[1]Raw Data Sorted by Sample'!Q39*'[1]Raw Data Sorted by Sample'!Q$101</f>
        <v>977.1041445434538</v>
      </c>
      <c r="AB39" s="19">
        <f t="shared" si="15"/>
        <v>860.47179337771684</v>
      </c>
      <c r="AC39" s="19">
        <f t="shared" si="16"/>
        <v>-90.567208708241537</v>
      </c>
      <c r="AD39" s="19">
        <f t="shared" si="17"/>
        <v>-0.10525296634387842</v>
      </c>
      <c r="AF39" s="162">
        <f t="shared" si="3"/>
        <v>2252.5650781909167</v>
      </c>
      <c r="AG39" s="163">
        <f t="shared" si="4"/>
        <v>1096.7436583964993</v>
      </c>
      <c r="AH39" s="164">
        <f t="shared" si="5"/>
        <v>1081.0556003966119</v>
      </c>
    </row>
    <row r="40" spans="1:34">
      <c r="A40" t="s">
        <v>50</v>
      </c>
      <c r="B40" t="s">
        <v>51</v>
      </c>
      <c r="D40" s="19">
        <f>'[1]Raw Data Sorted by Sample'!C40*'[1]Raw Data Sorted by Sample'!C$101</f>
        <v>7148.458657294399</v>
      </c>
      <c r="E40" s="19">
        <f>'[1]Raw Data Sorted by Sample'!D40*'[1]Raw Data Sorted by Sample'!D$101</f>
        <v>2740.9680112462706</v>
      </c>
      <c r="F40" s="19">
        <f>'[1]Raw Data Sorted by Sample'!E40*'[1]Raw Data Sorted by Sample'!E$101</f>
        <v>2650.9321193517012</v>
      </c>
      <c r="G40" s="19">
        <f t="shared" si="6"/>
        <v>4497.5265379426983</v>
      </c>
      <c r="H40" s="19">
        <f t="shared" si="7"/>
        <v>90.035891894569431</v>
      </c>
      <c r="I40" s="11">
        <f t="shared" si="8"/>
        <v>2.0018979573548999E-2</v>
      </c>
      <c r="J40" s="19"/>
      <c r="K40" s="19">
        <f>'[1]Raw Data Sorted by Sample'!G40*'[1]Raw Data Sorted by Sample'!G$101</f>
        <v>5663.3884962659804</v>
      </c>
      <c r="L40" s="19">
        <f>'[1]Raw Data Sorted by Sample'!H40*'[1]Raw Data Sorted by Sample'!H$101</f>
        <v>1123.5646989878039</v>
      </c>
      <c r="M40" s="19">
        <f>'[1]Raw Data Sorted by Sample'!I40*'[1]Raw Data Sorted by Sample'!I$101</f>
        <v>1258.7818386604704</v>
      </c>
      <c r="N40" s="19">
        <f t="shared" si="9"/>
        <v>4404.60665760551</v>
      </c>
      <c r="O40" s="19">
        <f t="shared" si="10"/>
        <v>-135.21713967266646</v>
      </c>
      <c r="P40" s="19">
        <f t="shared" si="11"/>
        <v>-3.0699027219419174E-2</v>
      </c>
      <c r="Q40" s="19"/>
      <c r="R40" s="19">
        <f>'[1]Raw Data Sorted by Sample'!K40*'[1]Raw Data Sorted by Sample'!K$101</f>
        <v>8333.377786585952</v>
      </c>
      <c r="S40" s="19">
        <f>'[1]Raw Data Sorted by Sample'!L40*'[1]Raw Data Sorted by Sample'!L$101</f>
        <v>1887.4761757462204</v>
      </c>
      <c r="T40" s="19">
        <f>'[1]Raw Data Sorted by Sample'!M40*'[1]Raw Data Sorted by Sample'!M$101</f>
        <v>2067.4121366624181</v>
      </c>
      <c r="U40" s="19">
        <f t="shared" si="12"/>
        <v>6265.9656499235334</v>
      </c>
      <c r="V40" s="19">
        <f t="shared" si="13"/>
        <v>-179.9359609161977</v>
      </c>
      <c r="W40" s="19">
        <f t="shared" si="14"/>
        <v>-2.8716397594422426E-2</v>
      </c>
      <c r="X40" s="19"/>
      <c r="Y40" s="19">
        <f>'[1]Raw Data Sorted by Sample'!O40*'[1]Raw Data Sorted by Sample'!O$101</f>
        <v>5937.7525167092999</v>
      </c>
      <c r="Z40" s="19">
        <f>'[1]Raw Data Sorted by Sample'!P40*'[1]Raw Data Sorted by Sample'!P$101</f>
        <v>1946.1041069540515</v>
      </c>
      <c r="AA40" s="19">
        <f>'[1]Raw Data Sorted by Sample'!Q40*'[1]Raw Data Sorted by Sample'!Q$101</f>
        <v>2278.3437985748801</v>
      </c>
      <c r="AB40" s="19">
        <f t="shared" si="15"/>
        <v>3659.4087181344198</v>
      </c>
      <c r="AC40" s="19">
        <f t="shared" si="16"/>
        <v>-332.23969162082858</v>
      </c>
      <c r="AD40" s="19">
        <f t="shared" si="17"/>
        <v>-9.0790539459119399E-2</v>
      </c>
      <c r="AF40" s="162">
        <f t="shared" si="3"/>
        <v>6770.7443642139078</v>
      </c>
      <c r="AG40" s="163">
        <f t="shared" si="4"/>
        <v>1924.5282482335865</v>
      </c>
      <c r="AH40" s="164">
        <f t="shared" si="5"/>
        <v>2063.8674733123676</v>
      </c>
    </row>
    <row r="41" spans="1:34">
      <c r="A41" t="s">
        <v>52</v>
      </c>
      <c r="B41" t="s">
        <v>53</v>
      </c>
      <c r="D41" s="19">
        <f>'[1]Raw Data Sorted by Sample'!C41*'[1]Raw Data Sorted by Sample'!C$101</f>
        <v>691.04449944248574</v>
      </c>
      <c r="E41" s="19">
        <f>'[1]Raw Data Sorted by Sample'!D41*'[1]Raw Data Sorted by Sample'!D$101</f>
        <v>14.595143829852347</v>
      </c>
      <c r="F41" s="19">
        <f>'[1]Raw Data Sorted by Sample'!E41*'[1]Raw Data Sorted by Sample'!E$101</f>
        <v>5.7838518967673478</v>
      </c>
      <c r="G41" s="19">
        <f t="shared" si="6"/>
        <v>685.26064754571837</v>
      </c>
      <c r="H41" s="19">
        <f t="shared" si="7"/>
        <v>8.8112919330849984</v>
      </c>
      <c r="I41" s="11">
        <f t="shared" si="8"/>
        <v>1.2858307221701561E-2</v>
      </c>
      <c r="J41" s="19"/>
      <c r="K41" s="19">
        <f>'[1]Raw Data Sorted by Sample'!G41*'[1]Raw Data Sorted by Sample'!G$101</f>
        <v>677.20260396889023</v>
      </c>
      <c r="L41" s="19">
        <f>'[1]Raw Data Sorted by Sample'!H41*'[1]Raw Data Sorted by Sample'!H$101</f>
        <v>13.189314148059328</v>
      </c>
      <c r="M41" s="19">
        <f>'[1]Raw Data Sorted by Sample'!I41*'[1]Raw Data Sorted by Sample'!I$101</f>
        <v>10.828230870197595</v>
      </c>
      <c r="N41" s="19">
        <f t="shared" si="9"/>
        <v>666.37437309869267</v>
      </c>
      <c r="O41" s="19">
        <f t="shared" si="10"/>
        <v>2.3610832778617326</v>
      </c>
      <c r="P41" s="19">
        <f t="shared" si="11"/>
        <v>3.5431783891726083E-3</v>
      </c>
      <c r="Q41" s="19"/>
      <c r="R41" s="19">
        <f>'[1]Raw Data Sorted by Sample'!K41*'[1]Raw Data Sorted by Sample'!K$101</f>
        <v>859.12371080362584</v>
      </c>
      <c r="S41" s="19">
        <f>'[1]Raw Data Sorted by Sample'!L41*'[1]Raw Data Sorted by Sample'!L$101</f>
        <v>20.682206785213467</v>
      </c>
      <c r="T41" s="19">
        <f>'[1]Raw Data Sorted by Sample'!M41*'[1]Raw Data Sorted by Sample'!M$101</f>
        <v>16.211257529179477</v>
      </c>
      <c r="U41" s="19">
        <f t="shared" si="12"/>
        <v>842.91245327444631</v>
      </c>
      <c r="V41" s="19">
        <f t="shared" si="13"/>
        <v>4.4709492560339896</v>
      </c>
      <c r="W41" s="19">
        <f t="shared" si="14"/>
        <v>5.3041679935630047E-3</v>
      </c>
      <c r="X41" s="19"/>
      <c r="Y41" s="19">
        <f>'[1]Raw Data Sorted by Sample'!O41*'[1]Raw Data Sorted by Sample'!O$101</f>
        <v>725.16560428528214</v>
      </c>
      <c r="Z41" s="19">
        <f>'[1]Raw Data Sorted by Sample'!P41*'[1]Raw Data Sorted by Sample'!P$101</f>
        <v>18.469519496566924</v>
      </c>
      <c r="AA41" s="19">
        <f>'[1]Raw Data Sorted by Sample'!Q41*'[1]Raw Data Sorted by Sample'!Q$101</f>
        <v>8.2208281391877129</v>
      </c>
      <c r="AB41" s="19">
        <f t="shared" si="15"/>
        <v>716.94477614609445</v>
      </c>
      <c r="AC41" s="19">
        <f t="shared" si="16"/>
        <v>10.248691357379212</v>
      </c>
      <c r="AD41" s="19">
        <f t="shared" si="17"/>
        <v>1.4294952272991802E-2</v>
      </c>
      <c r="AF41" s="162">
        <f t="shared" si="3"/>
        <v>738.1341046250709</v>
      </c>
      <c r="AG41" s="163">
        <f t="shared" si="4"/>
        <v>16.734046064923014</v>
      </c>
      <c r="AH41" s="164">
        <f t="shared" si="5"/>
        <v>10.261042108833035</v>
      </c>
    </row>
    <row r="42" spans="1:34">
      <c r="A42" t="s">
        <v>54</v>
      </c>
      <c r="B42" t="s">
        <v>55</v>
      </c>
      <c r="D42" s="19">
        <f>'[1]Raw Data Sorted by Sample'!C42*'[1]Raw Data Sorted by Sample'!C$101</f>
        <v>2807.8713271856072</v>
      </c>
      <c r="E42" s="19">
        <f>'[1]Raw Data Sorted by Sample'!D42*'[1]Raw Data Sorted by Sample'!D$101</f>
        <v>34.055335602988805</v>
      </c>
      <c r="F42" s="19">
        <f>'[1]Raw Data Sorted by Sample'!E42*'[1]Raw Data Sorted by Sample'!E$101</f>
        <v>9.6397531612789127</v>
      </c>
      <c r="G42" s="19">
        <f t="shared" si="6"/>
        <v>2798.2315740243284</v>
      </c>
      <c r="H42" s="19">
        <f t="shared" si="7"/>
        <v>24.415582441709894</v>
      </c>
      <c r="I42" s="11">
        <f t="shared" si="8"/>
        <v>8.7253616421017546E-3</v>
      </c>
      <c r="J42" s="19"/>
      <c r="K42" s="19">
        <f>'[1]Raw Data Sorted by Sample'!G42*'[1]Raw Data Sorted by Sample'!G$101</f>
        <v>2728.1283982391742</v>
      </c>
      <c r="L42" s="19">
        <f>'[1]Raw Data Sorted by Sample'!H42*'[1]Raw Data Sorted by Sample'!H$101</f>
        <v>29.675956833133487</v>
      </c>
      <c r="M42" s="19">
        <f>'[1]Raw Data Sorted by Sample'!I42*'[1]Raw Data Sorted by Sample'!I$101</f>
        <v>12.632936015230527</v>
      </c>
      <c r="N42" s="19">
        <f t="shared" si="9"/>
        <v>2715.4954622239438</v>
      </c>
      <c r="O42" s="19">
        <f t="shared" si="10"/>
        <v>17.04302081790296</v>
      </c>
      <c r="P42" s="19">
        <f t="shared" si="11"/>
        <v>6.2762103840692928E-3</v>
      </c>
      <c r="Q42" s="19"/>
      <c r="R42" s="19">
        <f>'[1]Raw Data Sorted by Sample'!K42*'[1]Raw Data Sorted by Sample'!K$101</f>
        <v>3745.6816125364339</v>
      </c>
      <c r="S42" s="19">
        <f>'[1]Raw Data Sorted by Sample'!L42*'[1]Raw Data Sorted by Sample'!L$101</f>
        <v>41.364413570426933</v>
      </c>
      <c r="T42" s="19">
        <f>'[1]Raw Data Sorted by Sample'!M42*'[1]Raw Data Sorted by Sample'!M$101</f>
        <v>20.025671065457001</v>
      </c>
      <c r="U42" s="19">
        <f t="shared" si="12"/>
        <v>3725.6559414709768</v>
      </c>
      <c r="V42" s="19">
        <f t="shared" si="13"/>
        <v>21.338742504969932</v>
      </c>
      <c r="W42" s="19">
        <f t="shared" si="14"/>
        <v>5.7275129105305665E-3</v>
      </c>
      <c r="X42" s="19"/>
      <c r="Y42" s="19">
        <f>'[1]Raw Data Sorted by Sample'!O42*'[1]Raw Data Sorted by Sample'!O$101</f>
        <v>2593.1754098247934</v>
      </c>
      <c r="Z42" s="19">
        <f>'[1]Raw Data Sorted by Sample'!P42*'[1]Raw Data Sorted by Sample'!P$101</f>
        <v>29.162399205105668</v>
      </c>
      <c r="AA42" s="19">
        <f>'[1]Raw Data Sorted by Sample'!Q42*'[1]Raw Data Sorted by Sample'!Q$101</f>
        <v>15.267252258491466</v>
      </c>
      <c r="AB42" s="19">
        <f t="shared" si="15"/>
        <v>2577.9081575663017</v>
      </c>
      <c r="AC42" s="19">
        <f t="shared" si="16"/>
        <v>13.895146946614203</v>
      </c>
      <c r="AD42" s="19">
        <f t="shared" si="17"/>
        <v>5.3900861075407919E-3</v>
      </c>
      <c r="AF42" s="162">
        <f t="shared" si="3"/>
        <v>2968.7141869465017</v>
      </c>
      <c r="AG42" s="163">
        <f t="shared" si="4"/>
        <v>33.56452630291372</v>
      </c>
      <c r="AH42" s="164">
        <f t="shared" si="5"/>
        <v>14.391403125114476</v>
      </c>
    </row>
    <row r="43" spans="1:34">
      <c r="A43" t="s">
        <v>56</v>
      </c>
      <c r="B43" t="s">
        <v>57</v>
      </c>
      <c r="D43" s="19">
        <f>'[1]Raw Data Sorted by Sample'!C43*'[1]Raw Data Sorted by Sample'!C$101</f>
        <v>3126.3727021366367</v>
      </c>
      <c r="E43" s="19">
        <f>'[1]Raw Data Sorted by Sample'!D43*'[1]Raw Data Sorted by Sample'!D$101</f>
        <v>901.97988868487494</v>
      </c>
      <c r="F43" s="19">
        <f>'[1]Raw Data Sorted by Sample'!E43*'[1]Raw Data Sorted by Sample'!E$101</f>
        <v>902.28089589570629</v>
      </c>
      <c r="G43" s="19">
        <f t="shared" si="6"/>
        <v>2224.0918062409305</v>
      </c>
      <c r="H43" s="19">
        <f t="shared" si="7"/>
        <v>-0.30100721083135795</v>
      </c>
      <c r="I43" s="11">
        <f t="shared" si="8"/>
        <v>-1.3533938211845136E-4</v>
      </c>
      <c r="J43" s="19"/>
      <c r="K43" s="19">
        <f>'[1]Raw Data Sorted by Sample'!G43*'[1]Raw Data Sorted by Sample'!G$101</f>
        <v>3262.5925769658102</v>
      </c>
      <c r="L43" s="19">
        <f>'[1]Raw Data Sorted by Sample'!H43*'[1]Raw Data Sorted by Sample'!H$101</f>
        <v>1009.8068644607923</v>
      </c>
      <c r="M43" s="19">
        <f>'[1]Raw Data Sorted by Sample'!I43*'[1]Raw Data Sorted by Sample'!I$101</f>
        <v>958.29843201248718</v>
      </c>
      <c r="N43" s="19">
        <f t="shared" si="9"/>
        <v>2304.2941449533228</v>
      </c>
      <c r="O43" s="19">
        <f t="shared" si="10"/>
        <v>51.508432448305143</v>
      </c>
      <c r="P43" s="19">
        <f t="shared" si="11"/>
        <v>2.2353236699886911E-2</v>
      </c>
      <c r="Q43" s="19"/>
      <c r="R43" s="19">
        <f>'[1]Raw Data Sorted by Sample'!K43*'[1]Raw Data Sorted by Sample'!K$101</f>
        <v>4230.8482031325075</v>
      </c>
      <c r="S43" s="19">
        <f>'[1]Raw Data Sorted by Sample'!L43*'[1]Raw Data Sorted by Sample'!L$101</f>
        <v>963.07145508537496</v>
      </c>
      <c r="T43" s="19">
        <f>'[1]Raw Data Sorted by Sample'!M43*'[1]Raw Data Sorted by Sample'!M$101</f>
        <v>991.7475194321562</v>
      </c>
      <c r="U43" s="19">
        <f t="shared" si="12"/>
        <v>3239.1006837003515</v>
      </c>
      <c r="V43" s="19">
        <f t="shared" si="13"/>
        <v>-28.676064346781232</v>
      </c>
      <c r="W43" s="19">
        <f t="shared" si="14"/>
        <v>-8.853094468808444E-3</v>
      </c>
      <c r="X43" s="19"/>
      <c r="Y43" s="19">
        <f>'[1]Raw Data Sorted by Sample'!O43*'[1]Raw Data Sorted by Sample'!O$101</f>
        <v>2640.4003768187695</v>
      </c>
      <c r="Z43" s="19">
        <f>'[1]Raw Data Sorted by Sample'!P43*'[1]Raw Data Sorted by Sample'!P$101</f>
        <v>555.05766487051119</v>
      </c>
      <c r="AA43" s="19">
        <f>'[1]Raw Data Sorted by Sample'!Q43*'[1]Raw Data Sorted by Sample'!Q$101</f>
        <v>601.29485818058697</v>
      </c>
      <c r="AB43" s="19">
        <f t="shared" si="15"/>
        <v>2039.1055186381825</v>
      </c>
      <c r="AC43" s="19">
        <f t="shared" si="16"/>
        <v>-46.237193310075781</v>
      </c>
      <c r="AD43" s="19">
        <f t="shared" si="17"/>
        <v>-2.2675233276282489E-2</v>
      </c>
      <c r="AF43" s="162">
        <f t="shared" si="3"/>
        <v>3315.0534647634313</v>
      </c>
      <c r="AG43" s="163">
        <f t="shared" si="4"/>
        <v>857.4789682753883</v>
      </c>
      <c r="AH43" s="164">
        <f t="shared" si="5"/>
        <v>863.40542638023408</v>
      </c>
    </row>
    <row r="44" spans="1:34">
      <c r="A44" t="s">
        <v>58</v>
      </c>
      <c r="B44" t="s">
        <v>59</v>
      </c>
      <c r="D44" s="19">
        <f>'[1]Raw Data Sorted by Sample'!C44*'[1]Raw Data Sorted by Sample'!C$101</f>
        <v>3051.6341123466841</v>
      </c>
      <c r="E44" s="19">
        <f>'[1]Raw Data Sorted by Sample'!D44*'[1]Raw Data Sorted by Sample'!D$101</f>
        <v>228.65725333435341</v>
      </c>
      <c r="F44" s="19">
        <f>'[1]Raw Data Sorted by Sample'!E44*'[1]Raw Data Sorted by Sample'!E$101</f>
        <v>194.72301385783405</v>
      </c>
      <c r="G44" s="19">
        <f t="shared" si="6"/>
        <v>2856.9110984888503</v>
      </c>
      <c r="H44" s="19">
        <f t="shared" si="7"/>
        <v>33.934239476519366</v>
      </c>
      <c r="I44" s="11">
        <f t="shared" si="8"/>
        <v>1.1877947302759517E-2</v>
      </c>
      <c r="J44" s="19"/>
      <c r="K44" s="19">
        <f>'[1]Raw Data Sorted by Sample'!G44*'[1]Raw Data Sorted by Sample'!G$101</f>
        <v>2988.9211601479547</v>
      </c>
      <c r="L44" s="19">
        <f>'[1]Raw Data Sorted by Sample'!H44*'[1]Raw Data Sorted by Sample'!H$101</f>
        <v>161.56909831372676</v>
      </c>
      <c r="M44" s="19">
        <f>'[1]Raw Data Sorted by Sample'!I44*'[1]Raw Data Sorted by Sample'!I$101</f>
        <v>144.37641160263462</v>
      </c>
      <c r="N44" s="19">
        <f t="shared" si="9"/>
        <v>2844.5447485453201</v>
      </c>
      <c r="O44" s="19">
        <f t="shared" si="10"/>
        <v>17.192686711092136</v>
      </c>
      <c r="P44" s="19">
        <f t="shared" si="11"/>
        <v>6.0440907881250082E-3</v>
      </c>
      <c r="Q44" s="19"/>
      <c r="R44" s="19">
        <f>'[1]Raw Data Sorted by Sample'!K44*'[1]Raw Data Sorted by Sample'!K$101</f>
        <v>4075.6437774254509</v>
      </c>
      <c r="S44" s="19">
        <f>'[1]Raw Data Sorted by Sample'!L44*'[1]Raw Data Sorted by Sample'!L$101</f>
        <v>205.92284147016889</v>
      </c>
      <c r="T44" s="19">
        <f>'[1]Raw Data Sorted by Sample'!M44*'[1]Raw Data Sorted by Sample'!M$101</f>
        <v>193.58148696608433</v>
      </c>
      <c r="U44" s="19">
        <f t="shared" si="12"/>
        <v>3882.0622904593665</v>
      </c>
      <c r="V44" s="19">
        <f t="shared" si="13"/>
        <v>12.341354504084563</v>
      </c>
      <c r="W44" s="19">
        <f t="shared" si="14"/>
        <v>3.1790717357665591E-3</v>
      </c>
      <c r="X44" s="19"/>
      <c r="Y44" s="19">
        <f>'[1]Raw Data Sorted by Sample'!O44*'[1]Raw Data Sorted by Sample'!O$101</f>
        <v>2664.5375821712464</v>
      </c>
      <c r="Z44" s="19">
        <f>'[1]Raw Data Sorted by Sample'!P44*'[1]Raw Data Sorted by Sample'!P$101</f>
        <v>133.17495636998254</v>
      </c>
      <c r="AA44" s="19">
        <f>'[1]Raw Data Sorted by Sample'!Q44*'[1]Raw Data Sorted by Sample'!Q$101</f>
        <v>122.13801806793172</v>
      </c>
      <c r="AB44" s="19">
        <f t="shared" si="15"/>
        <v>2542.3995641033148</v>
      </c>
      <c r="AC44" s="19">
        <f t="shared" si="16"/>
        <v>11.036938302050814</v>
      </c>
      <c r="AD44" s="19">
        <f t="shared" si="17"/>
        <v>4.3411501708400654E-3</v>
      </c>
      <c r="AF44" s="162">
        <f t="shared" si="3"/>
        <v>3195.1841580228343</v>
      </c>
      <c r="AG44" s="163">
        <f t="shared" si="4"/>
        <v>182.33103737205789</v>
      </c>
      <c r="AH44" s="164">
        <f t="shared" si="5"/>
        <v>163.70473262362117</v>
      </c>
    </row>
    <row r="45" spans="1:34">
      <c r="A45" t="s">
        <v>60</v>
      </c>
      <c r="B45" t="s">
        <v>61</v>
      </c>
      <c r="D45" s="19">
        <f>'[1]Raw Data Sorted by Sample'!C45*'[1]Raw Data Sorted by Sample'!C$101</f>
        <v>2298.4990921556223</v>
      </c>
      <c r="E45" s="19">
        <f>'[1]Raw Data Sorted by Sample'!D45*'[1]Raw Data Sorted by Sample'!D$101</f>
        <v>2225.2729292581544</v>
      </c>
      <c r="F45" s="19">
        <f>'[1]Raw Data Sorted by Sample'!E45*'[1]Raw Data Sorted by Sample'!E$101</f>
        <v>2147.737004332942</v>
      </c>
      <c r="G45" s="19">
        <f t="shared" si="6"/>
        <v>150.76208782268031</v>
      </c>
      <c r="H45" s="19">
        <f t="shared" si="7"/>
        <v>77.535924925212385</v>
      </c>
      <c r="I45" s="11">
        <f t="shared" si="8"/>
        <v>0.51429325532030779</v>
      </c>
      <c r="J45" s="19"/>
      <c r="K45" s="19">
        <f>'[1]Raw Data Sorted by Sample'!G45*'[1]Raw Data Sorted by Sample'!G$101</f>
        <v>2324.5972110881398</v>
      </c>
      <c r="L45" s="19">
        <f>'[1]Raw Data Sorted by Sample'!H45*'[1]Raw Data Sorted by Sample'!H$101</f>
        <v>2100.3982780784481</v>
      </c>
      <c r="M45" s="19">
        <f>'[1]Raw Data Sorted by Sample'!I45*'[1]Raw Data Sorted by Sample'!I$101</f>
        <v>2065.4850384901915</v>
      </c>
      <c r="N45" s="19">
        <f t="shared" si="9"/>
        <v>259.1121725979483</v>
      </c>
      <c r="O45" s="19">
        <f t="shared" si="10"/>
        <v>34.913239588256602</v>
      </c>
      <c r="P45" s="19">
        <f t="shared" si="11"/>
        <v>0.13474179633555761</v>
      </c>
      <c r="Q45" s="19"/>
      <c r="R45" s="19">
        <f>'[1]Raw Data Sorted by Sample'!K45*'[1]Raw Data Sorted by Sample'!K$101</f>
        <v>3152.9717978283848</v>
      </c>
      <c r="S45" s="19">
        <f>'[1]Raw Data Sorted by Sample'!L45*'[1]Raw Data Sorted by Sample'!L$101</f>
        <v>2873.0282903807406</v>
      </c>
      <c r="T45" s="19">
        <f>'[1]Raw Data Sorted by Sample'!M45*'[1]Raw Data Sorted by Sample'!M$101</f>
        <v>3072.5101034715453</v>
      </c>
      <c r="U45" s="19">
        <f t="shared" si="12"/>
        <v>80.461694356839416</v>
      </c>
      <c r="V45" s="19">
        <f t="shared" si="13"/>
        <v>-199.48181309080474</v>
      </c>
      <c r="W45" s="19">
        <f t="shared" si="14"/>
        <v>-2.4792146708485063</v>
      </c>
      <c r="X45" s="19"/>
      <c r="Y45" s="19">
        <f>'[1]Raw Data Sorted by Sample'!O45*'[1]Raw Data Sorted by Sample'!O$101</f>
        <v>2226.9195546937317</v>
      </c>
      <c r="Z45" s="19">
        <f>'[1]Raw Data Sorted by Sample'!P45*'[1]Raw Data Sorted by Sample'!P$101</f>
        <v>1971.3781862651431</v>
      </c>
      <c r="AA45" s="19">
        <f>'[1]Raw Data Sorted by Sample'!Q45*'[1]Raw Data Sorted by Sample'!Q$101</f>
        <v>2056.3814388168121</v>
      </c>
      <c r="AB45" s="19">
        <f t="shared" si="15"/>
        <v>170.53811587691962</v>
      </c>
      <c r="AC45" s="19">
        <f t="shared" si="16"/>
        <v>-85.003252551668993</v>
      </c>
      <c r="AD45" s="19">
        <f t="shared" si="17"/>
        <v>-0.49844137256106047</v>
      </c>
      <c r="AF45" s="162">
        <f t="shared" si="3"/>
        <v>2500.7469139414698</v>
      </c>
      <c r="AG45" s="163">
        <f t="shared" si="4"/>
        <v>2292.5194209956217</v>
      </c>
      <c r="AH45" s="164">
        <f t="shared" si="5"/>
        <v>2335.5283962778731</v>
      </c>
    </row>
    <row r="46" spans="1:34">
      <c r="A46" t="s">
        <v>62</v>
      </c>
      <c r="B46" t="s">
        <v>63</v>
      </c>
      <c r="D46" s="19">
        <f>'[1]Raw Data Sorted by Sample'!C46*'[1]Raw Data Sorted by Sample'!C$101</f>
        <v>2139.8233169092609</v>
      </c>
      <c r="E46" s="19">
        <f>'[1]Raw Data Sorted by Sample'!D46*'[1]Raw Data Sorted by Sample'!D$101</f>
        <v>1244.4792638920767</v>
      </c>
      <c r="F46" s="19">
        <f>'[1]Raw Data Sorted by Sample'!E46*'[1]Raw Data Sorted by Sample'!E$101</f>
        <v>1194.3654166824574</v>
      </c>
      <c r="G46" s="19">
        <f t="shared" si="6"/>
        <v>945.45790022680353</v>
      </c>
      <c r="H46" s="19">
        <f t="shared" si="7"/>
        <v>50.11384720961928</v>
      </c>
      <c r="I46" s="11">
        <f t="shared" si="8"/>
        <v>5.3004842624507761E-2</v>
      </c>
      <c r="J46" s="19"/>
      <c r="K46" s="19">
        <f>'[1]Raw Data Sorted by Sample'!G46*'[1]Raw Data Sorted by Sample'!G$101</f>
        <v>2263.4236002700309</v>
      </c>
      <c r="L46" s="19">
        <f>'[1]Raw Data Sorted by Sample'!H46*'[1]Raw Data Sorted by Sample'!H$101</f>
        <v>1243.9171905888454</v>
      </c>
      <c r="M46" s="19">
        <f>'[1]Raw Data Sorted by Sample'!I46*'[1]Raw Data Sorted by Sample'!I$101</f>
        <v>1233.5159666300094</v>
      </c>
      <c r="N46" s="19">
        <f t="shared" si="9"/>
        <v>1029.9076336400215</v>
      </c>
      <c r="O46" s="19">
        <f t="shared" si="10"/>
        <v>10.401223958835999</v>
      </c>
      <c r="P46" s="19">
        <f t="shared" si="11"/>
        <v>1.0099181343160612E-2</v>
      </c>
      <c r="Q46" s="19"/>
      <c r="R46" s="19">
        <f>'[1]Raw Data Sorted by Sample'!K46*'[1]Raw Data Sorted by Sample'!K$101</f>
        <v>3089.4235290349443</v>
      </c>
      <c r="S46" s="19">
        <f>'[1]Raw Data Sorted by Sample'!L46*'[1]Raw Data Sorted by Sample'!L$101</f>
        <v>1817.3365179528878</v>
      </c>
      <c r="T46" s="19">
        <f>'[1]Raw Data Sorted by Sample'!M46*'[1]Raw Data Sorted by Sample'!M$101</f>
        <v>1925.3252324360801</v>
      </c>
      <c r="U46" s="19">
        <f t="shared" si="12"/>
        <v>1164.0982965988642</v>
      </c>
      <c r="V46" s="19">
        <f t="shared" si="13"/>
        <v>-107.98871448319233</v>
      </c>
      <c r="W46" s="19">
        <f t="shared" si="14"/>
        <v>-9.2765975861919911E-2</v>
      </c>
      <c r="X46" s="19"/>
      <c r="Y46" s="19">
        <f>'[1]Raw Data Sorted by Sample'!O46*'[1]Raw Data Sorted by Sample'!O$101</f>
        <v>2052.7118986715077</v>
      </c>
      <c r="Z46" s="19">
        <f>'[1]Raw Data Sorted by Sample'!P46*'[1]Raw Data Sorted by Sample'!P$101</f>
        <v>1196.6304473828359</v>
      </c>
      <c r="AA46" s="19">
        <f>'[1]Raw Data Sorted by Sample'!Q46*'[1]Raw Data Sorted by Sample'!Q$101</f>
        <v>1329.4253505086415</v>
      </c>
      <c r="AB46" s="19">
        <f t="shared" si="15"/>
        <v>723.28654816286621</v>
      </c>
      <c r="AC46" s="19">
        <f t="shared" si="16"/>
        <v>-132.7949031258056</v>
      </c>
      <c r="AD46" s="19">
        <f t="shared" si="17"/>
        <v>-0.18359929887138379</v>
      </c>
      <c r="AF46" s="162">
        <f t="shared" si="3"/>
        <v>2386.345586221436</v>
      </c>
      <c r="AG46" s="163">
        <f t="shared" si="4"/>
        <v>1375.5908549541616</v>
      </c>
      <c r="AH46" s="164">
        <f t="shared" si="5"/>
        <v>1420.6579915642972</v>
      </c>
    </row>
    <row r="47" spans="1:34">
      <c r="A47" t="s">
        <v>64</v>
      </c>
      <c r="B47" t="s">
        <v>65</v>
      </c>
      <c r="D47" s="19">
        <f>'[1]Raw Data Sorted by Sample'!C47*'[1]Raw Data Sorted by Sample'!C$101</f>
        <v>641.60204773528619</v>
      </c>
      <c r="E47" s="19">
        <f>'[1]Raw Data Sorted by Sample'!D47*'[1]Raw Data Sorted by Sample'!D$101</f>
        <v>564.34556142095744</v>
      </c>
      <c r="F47" s="19">
        <f>'[1]Raw Data Sorted by Sample'!E47*'[1]Raw Data Sorted by Sample'!E$101</f>
        <v>585.13301688963008</v>
      </c>
      <c r="G47" s="19">
        <f t="shared" si="6"/>
        <v>56.469030845656107</v>
      </c>
      <c r="H47" s="19">
        <f t="shared" si="7"/>
        <v>-20.787455468672647</v>
      </c>
      <c r="I47" s="11">
        <f t="shared" si="8"/>
        <v>-0.36812134292670839</v>
      </c>
      <c r="J47" s="19"/>
      <c r="K47" s="19">
        <f>'[1]Raw Data Sorted by Sample'!G47*'[1]Raw Data Sorted by Sample'!G$101</f>
        <v>273.6714168178558</v>
      </c>
      <c r="L47" s="19">
        <f>'[1]Raw Data Sorted by Sample'!H47*'[1]Raw Data Sorted by Sample'!H$101</f>
        <v>272.02960430372366</v>
      </c>
      <c r="M47" s="19">
        <f>'[1]Raw Data Sorted by Sample'!I47*'[1]Raw Data Sorted by Sample'!I$101</f>
        <v>273.41282947248931</v>
      </c>
      <c r="N47" s="19">
        <f t="shared" si="9"/>
        <v>0.25858734536649308</v>
      </c>
      <c r="O47" s="19">
        <f t="shared" si="10"/>
        <v>-1.383225168765648</v>
      </c>
      <c r="P47" s="19">
        <f t="shared" si="11"/>
        <v>-5.3491603264854968</v>
      </c>
      <c r="Q47" s="19"/>
      <c r="R47" s="19">
        <f>'[1]Raw Data Sorted by Sample'!K47*'[1]Raw Data Sorted by Sample'!K$101</f>
        <v>402.06500832772815</v>
      </c>
      <c r="S47" s="19">
        <f>'[1]Raw Data Sorted by Sample'!L47*'[1]Raw Data Sorted by Sample'!L$101</f>
        <v>383.07043871743207</v>
      </c>
      <c r="T47" s="19">
        <f>'[1]Raw Data Sorted by Sample'!M47*'[1]Raw Data Sorted by Sample'!M$101</f>
        <v>377.62694009147486</v>
      </c>
      <c r="U47" s="19">
        <f t="shared" si="12"/>
        <v>24.438068236253287</v>
      </c>
      <c r="V47" s="19">
        <f t="shared" si="13"/>
        <v>5.4434986259572042</v>
      </c>
      <c r="W47" s="19">
        <f t="shared" si="14"/>
        <v>0.22274668248457974</v>
      </c>
      <c r="X47" s="19"/>
      <c r="Y47" s="19">
        <f>'[1]Raw Data Sorted by Sample'!O47*'[1]Raw Data Sorted by Sample'!O$101</f>
        <v>333.72310009076659</v>
      </c>
      <c r="Z47" s="19">
        <f>'[1]Raw Data Sorted by Sample'!P47*'[1]Raw Data Sorted by Sample'!P$101</f>
        <v>320.78639125616235</v>
      </c>
      <c r="AA47" s="19">
        <f>'[1]Raw Data Sorted by Sample'!Q47*'[1]Raw Data Sorted by Sample'!Q$101</f>
        <v>328.83312556750849</v>
      </c>
      <c r="AB47" s="19">
        <f t="shared" si="15"/>
        <v>4.889974523258104</v>
      </c>
      <c r="AC47" s="19">
        <f t="shared" si="16"/>
        <v>-8.0467343113461425</v>
      </c>
      <c r="AD47" s="19">
        <f t="shared" si="17"/>
        <v>-1.6455575122270258</v>
      </c>
      <c r="AF47" s="162">
        <f t="shared" si="3"/>
        <v>412.76539324290917</v>
      </c>
      <c r="AG47" s="163">
        <f t="shared" si="4"/>
        <v>385.05799892456889</v>
      </c>
      <c r="AH47" s="164">
        <f t="shared" si="5"/>
        <v>391.25147800527566</v>
      </c>
    </row>
    <row r="48" spans="1:34">
      <c r="A48" t="s">
        <v>66</v>
      </c>
      <c r="B48" t="s">
        <v>67</v>
      </c>
      <c r="D48" s="19">
        <f>'[1]Raw Data Sorted by Sample'!C48*'[1]Raw Data Sorted by Sample'!C$101</f>
        <v>1109.5806022662207</v>
      </c>
      <c r="E48" s="19">
        <f>'[1]Raw Data Sorted by Sample'!D48*'[1]Raw Data Sorted by Sample'!D$101</f>
        <v>196.54793690867825</v>
      </c>
      <c r="F48" s="19">
        <f>'[1]Raw Data Sorted by Sample'!E48*'[1]Raw Data Sorted by Sample'!E$101</f>
        <v>208.21866828362454</v>
      </c>
      <c r="G48" s="19">
        <f t="shared" si="6"/>
        <v>901.36193398259616</v>
      </c>
      <c r="H48" s="19">
        <f t="shared" si="7"/>
        <v>-11.670731374946286</v>
      </c>
      <c r="I48" s="11">
        <f t="shared" si="8"/>
        <v>-1.2947885788098556E-2</v>
      </c>
      <c r="J48" s="19"/>
      <c r="K48" s="19">
        <f>'[1]Raw Data Sorted by Sample'!G48*'[1]Raw Data Sorted by Sample'!G$101</f>
        <v>1051.7568175745046</v>
      </c>
      <c r="L48" s="19">
        <f>'[1]Raw Data Sorted by Sample'!H48*'[1]Raw Data Sorted by Sample'!H$101</f>
        <v>90.676534767907881</v>
      </c>
      <c r="M48" s="19">
        <f>'[1]Raw Data Sorted by Sample'!I48*'[1]Raw Data Sorted by Sample'!I$101</f>
        <v>97.454077831778363</v>
      </c>
      <c r="N48" s="19">
        <f t="shared" si="9"/>
        <v>954.3027397427262</v>
      </c>
      <c r="O48" s="19">
        <f t="shared" si="10"/>
        <v>-6.7775430638704819</v>
      </c>
      <c r="P48" s="19">
        <f t="shared" si="11"/>
        <v>-7.1020890767825558E-3</v>
      </c>
      <c r="Q48" s="19"/>
      <c r="R48" s="19">
        <f>'[1]Raw Data Sorted by Sample'!K48*'[1]Raw Data Sorted by Sample'!K$101</f>
        <v>1394.3956671791423</v>
      </c>
      <c r="S48" s="19">
        <f>'[1]Raw Data Sorted by Sample'!L48*'[1]Raw Data Sorted by Sample'!L$101</f>
        <v>142.07776835059687</v>
      </c>
      <c r="T48" s="19">
        <f>'[1]Raw Data Sorted by Sample'!M48*'[1]Raw Data Sorted by Sample'!M$101</f>
        <v>153.53014483517032</v>
      </c>
      <c r="U48" s="19">
        <f t="shared" si="12"/>
        <v>1240.8655223439719</v>
      </c>
      <c r="V48" s="19">
        <f t="shared" si="13"/>
        <v>-11.452376484573449</v>
      </c>
      <c r="W48" s="19">
        <f t="shared" si="14"/>
        <v>-9.2293453870328536E-3</v>
      </c>
      <c r="X48" s="19"/>
      <c r="Y48" s="19">
        <f>'[1]Raw Data Sorted by Sample'!O48*'[1]Raw Data Sorted by Sample'!O$101</f>
        <v>957.0926644112551</v>
      </c>
      <c r="Z48" s="19">
        <f>'[1]Raw Data Sorted by Sample'!P48*'[1]Raw Data Sorted by Sample'!P$101</f>
        <v>90.403437535827564</v>
      </c>
      <c r="AA48" s="19">
        <f>'[1]Raw Data Sorted by Sample'!Q48*'[1]Raw Data Sorted by Sample'!Q$101</f>
        <v>104.52195776967234</v>
      </c>
      <c r="AB48" s="19">
        <f t="shared" si="15"/>
        <v>852.57070664158277</v>
      </c>
      <c r="AC48" s="19">
        <f t="shared" si="16"/>
        <v>-14.118520233844777</v>
      </c>
      <c r="AD48" s="19">
        <f t="shared" si="17"/>
        <v>-1.6559940570160997E-2</v>
      </c>
      <c r="AF48" s="162">
        <f t="shared" si="3"/>
        <v>1128.2064378577807</v>
      </c>
      <c r="AG48" s="163">
        <f t="shared" si="4"/>
        <v>129.92641939075264</v>
      </c>
      <c r="AH48" s="164">
        <f t="shared" si="5"/>
        <v>140.93121218006138</v>
      </c>
    </row>
    <row r="49" spans="1:34">
      <c r="A49" t="s">
        <v>68</v>
      </c>
      <c r="B49" t="s">
        <v>69</v>
      </c>
      <c r="D49" s="19">
        <f>'[1]Raw Data Sorted by Sample'!C49*'[1]Raw Data Sorted by Sample'!C$101</f>
        <v>964.70272051954328</v>
      </c>
      <c r="E49" s="19">
        <f>'[1]Raw Data Sorted by Sample'!D49*'[1]Raw Data Sorted by Sample'!D$101</f>
        <v>207.25104238390333</v>
      </c>
      <c r="F49" s="19">
        <f>'[1]Raw Data Sorted by Sample'!E49*'[1]Raw Data Sorted by Sample'!E$101</f>
        <v>161.94785310948575</v>
      </c>
      <c r="G49" s="19">
        <f t="shared" si="6"/>
        <v>802.7548674100575</v>
      </c>
      <c r="H49" s="19">
        <f t="shared" si="7"/>
        <v>45.303189274417576</v>
      </c>
      <c r="I49" s="11">
        <f t="shared" si="8"/>
        <v>5.6434649123436736E-2</v>
      </c>
      <c r="J49" s="19"/>
      <c r="K49" s="19">
        <f>'[1]Raw Data Sorted by Sample'!G49*'[1]Raw Data Sorted by Sample'!G$101</f>
        <v>966.97233942309049</v>
      </c>
      <c r="L49" s="19">
        <f>'[1]Raw Data Sorted by Sample'!H49*'[1]Raw Data Sorted by Sample'!H$101</f>
        <v>142.60945922589147</v>
      </c>
      <c r="M49" s="19">
        <f>'[1]Raw Data Sorted by Sample'!I49*'[1]Raw Data Sorted by Sample'!I$101</f>
        <v>135.35288587746993</v>
      </c>
      <c r="N49" s="19">
        <f t="shared" si="9"/>
        <v>831.61945354562056</v>
      </c>
      <c r="O49" s="19">
        <f t="shared" si="10"/>
        <v>7.25657334842154</v>
      </c>
      <c r="P49" s="19">
        <f t="shared" si="11"/>
        <v>8.7258340548468927E-3</v>
      </c>
      <c r="Q49" s="19"/>
      <c r="R49" s="19">
        <f>'[1]Raw Data Sorted by Sample'!K49*'[1]Raw Data Sorted by Sample'!K$101</f>
        <v>1290.518689343711</v>
      </c>
      <c r="S49" s="19">
        <f>'[1]Raw Data Sorted by Sample'!L49*'[1]Raw Data Sorted by Sample'!L$101</f>
        <v>215.8143316717927</v>
      </c>
      <c r="T49" s="19">
        <f>'[1]Raw Data Sorted by Sample'!M49*'[1]Raw Data Sorted by Sample'!M$101</f>
        <v>239.35444940141463</v>
      </c>
      <c r="U49" s="19">
        <f t="shared" si="12"/>
        <v>1051.1642399422963</v>
      </c>
      <c r="V49" s="19">
        <f t="shared" si="13"/>
        <v>-23.540117729621926</v>
      </c>
      <c r="W49" s="19">
        <f t="shared" si="14"/>
        <v>-2.2394328911830335E-2</v>
      </c>
      <c r="X49" s="19"/>
      <c r="Y49" s="19">
        <f>'[1]Raw Data Sorted by Sample'!O49*'[1]Raw Data Sorted by Sample'!O$101</f>
        <v>900.42270401848339</v>
      </c>
      <c r="Z49" s="19">
        <f>'[1]Raw Data Sorted by Sample'!P49*'[1]Raw Data Sorted by Sample'!P$101</f>
        <v>121.50999668794029</v>
      </c>
      <c r="AA49" s="19">
        <f>'[1]Raw Data Sorted by Sample'!Q49*'[1]Raw Data Sorted by Sample'!Q$101</f>
        <v>123.31242208781569</v>
      </c>
      <c r="AB49" s="19">
        <f t="shared" si="15"/>
        <v>777.11028193066772</v>
      </c>
      <c r="AC49" s="19">
        <f t="shared" si="16"/>
        <v>-1.8024253998754034</v>
      </c>
      <c r="AD49" s="19">
        <f t="shared" si="17"/>
        <v>-2.319394610759007E-3</v>
      </c>
      <c r="AF49" s="162">
        <f t="shared" si="3"/>
        <v>1030.6541133262069</v>
      </c>
      <c r="AG49" s="163">
        <f t="shared" si="4"/>
        <v>171.79620749238197</v>
      </c>
      <c r="AH49" s="164">
        <f t="shared" si="5"/>
        <v>164.9919026190465</v>
      </c>
    </row>
    <row r="50" spans="1:34">
      <c r="A50" t="s">
        <v>70</v>
      </c>
      <c r="B50" t="s">
        <v>71</v>
      </c>
      <c r="D50" s="19">
        <f>'[1]Raw Data Sorted by Sample'!C50*'[1]Raw Data Sorted by Sample'!C$101</f>
        <v>1810.9735218334692</v>
      </c>
      <c r="E50" s="19">
        <f>'[1]Raw Data Sorted by Sample'!D50*'[1]Raw Data Sorted by Sample'!D$101</f>
        <v>78.813776681202668</v>
      </c>
      <c r="F50" s="19">
        <f>'[1]Raw Data Sorted by Sample'!E50*'[1]Raw Data Sorted by Sample'!E$101</f>
        <v>63.622370864440825</v>
      </c>
      <c r="G50" s="19">
        <f t="shared" si="6"/>
        <v>1747.3511509690284</v>
      </c>
      <c r="H50" s="19">
        <f t="shared" si="7"/>
        <v>15.191405816761844</v>
      </c>
      <c r="I50" s="11">
        <f t="shared" si="8"/>
        <v>8.6939627494663271E-3</v>
      </c>
      <c r="J50" s="19"/>
      <c r="K50" s="19">
        <f>'[1]Raw Data Sorted by Sample'!G50*'[1]Raw Data Sorted by Sample'!G$101</f>
        <v>1741.8380764524704</v>
      </c>
      <c r="L50" s="19">
        <f>'[1]Raw Data Sorted by Sample'!H50*'[1]Raw Data Sorted by Sample'!H$101</f>
        <v>36.270613907163153</v>
      </c>
      <c r="M50" s="19">
        <f>'[1]Raw Data Sorted by Sample'!I50*'[1]Raw Data Sorted by Sample'!I$101</f>
        <v>36.094102900658655</v>
      </c>
      <c r="N50" s="19">
        <f t="shared" si="9"/>
        <v>1705.7439735518117</v>
      </c>
      <c r="O50" s="19">
        <f t="shared" si="10"/>
        <v>0.17651100650449791</v>
      </c>
      <c r="P50" s="19">
        <f t="shared" si="11"/>
        <v>1.0348036354890655E-4</v>
      </c>
      <c r="Q50" s="19"/>
      <c r="R50" s="19">
        <f>'[1]Raw Data Sorted by Sample'!K50*'[1]Raw Data Sorted by Sample'!K$101</f>
        <v>2373.2834230165595</v>
      </c>
      <c r="S50" s="19">
        <f>'[1]Raw Data Sorted by Sample'!L50*'[1]Raw Data Sorted by Sample'!L$101</f>
        <v>80.930374376922259</v>
      </c>
      <c r="T50" s="19">
        <f>'[1]Raw Data Sorted by Sample'!M50*'[1]Raw Data Sorted by Sample'!M$101</f>
        <v>71.520253805203566</v>
      </c>
      <c r="U50" s="19">
        <f t="shared" si="12"/>
        <v>2301.7631692113559</v>
      </c>
      <c r="V50" s="19">
        <f t="shared" si="13"/>
        <v>9.4101205717186929</v>
      </c>
      <c r="W50" s="19">
        <f t="shared" si="14"/>
        <v>4.0882227579229387E-3</v>
      </c>
      <c r="X50" s="19"/>
      <c r="Y50" s="19">
        <f>'[1]Raw Data Sorted by Sample'!O50*'[1]Raw Data Sorted by Sample'!O$101</f>
        <v>1673.8627190087193</v>
      </c>
      <c r="Z50" s="19">
        <f>'[1]Raw Data Sorted by Sample'!P50*'[1]Raw Data Sorted by Sample'!P$101</f>
        <v>40.827358887147938</v>
      </c>
      <c r="AA50" s="19">
        <f>'[1]Raw Data Sorted by Sample'!Q50*'[1]Raw Data Sorted by Sample'!Q$101</f>
        <v>54.022584914662112</v>
      </c>
      <c r="AB50" s="19">
        <f t="shared" si="15"/>
        <v>1619.8401340940572</v>
      </c>
      <c r="AC50" s="19">
        <f t="shared" si="16"/>
        <v>-13.195226027514174</v>
      </c>
      <c r="AD50" s="19">
        <f t="shared" si="17"/>
        <v>-8.1460051209892928E-3</v>
      </c>
      <c r="AF50" s="162">
        <f t="shared" si="3"/>
        <v>1899.9894350778045</v>
      </c>
      <c r="AG50" s="163">
        <f t="shared" si="4"/>
        <v>59.210530963109001</v>
      </c>
      <c r="AH50" s="164">
        <f t="shared" si="5"/>
        <v>56.314828121241291</v>
      </c>
    </row>
    <row r="51" spans="1:34">
      <c r="A51" t="s">
        <v>72</v>
      </c>
      <c r="B51" t="s">
        <v>73</v>
      </c>
      <c r="D51" s="19">
        <f>'[1]Raw Data Sorted by Sample'!C51*'[1]Raw Data Sorted by Sample'!C$101</f>
        <v>4373.9322393996936</v>
      </c>
      <c r="E51" s="19">
        <f>'[1]Raw Data Sorted by Sample'!D51*'[1]Raw Data Sorted by Sample'!D$101</f>
        <v>1995.6426663351442</v>
      </c>
      <c r="F51" s="19">
        <f>'[1]Raw Data Sorted by Sample'!E51*'[1]Raw Data Sorted by Sample'!E$101</f>
        <v>1863.3642860752138</v>
      </c>
      <c r="G51" s="19">
        <f t="shared" si="6"/>
        <v>2510.5679533244797</v>
      </c>
      <c r="H51" s="19">
        <f t="shared" si="7"/>
        <v>132.27838025993037</v>
      </c>
      <c r="I51" s="11">
        <f t="shared" si="8"/>
        <v>5.2688627720579362E-2</v>
      </c>
      <c r="J51" s="19"/>
      <c r="K51" s="19">
        <f>'[1]Raw Data Sorted by Sample'!G51*'[1]Raw Data Sorted by Sample'!G$101</f>
        <v>4349.7656955402726</v>
      </c>
      <c r="L51" s="19">
        <f>'[1]Raw Data Sorted by Sample'!H51*'[1]Raw Data Sorted by Sample'!H$101</f>
        <v>1942.9508404359897</v>
      </c>
      <c r="M51" s="19">
        <f>'[1]Raw Data Sorted by Sample'!I51*'[1]Raw Data Sorted by Sample'!I$101</f>
        <v>1898.5498125746451</v>
      </c>
      <c r="N51" s="19">
        <f t="shared" si="9"/>
        <v>2451.2158829656273</v>
      </c>
      <c r="O51" s="19">
        <f t="shared" si="10"/>
        <v>44.401027861344573</v>
      </c>
      <c r="P51" s="19">
        <f t="shared" si="11"/>
        <v>1.8113878981408017E-2</v>
      </c>
      <c r="Q51" s="19"/>
      <c r="R51" s="19">
        <f>'[1]Raw Data Sorted by Sample'!K51*'[1]Raw Data Sorted by Sample'!K$101</f>
        <v>6051.7505204830086</v>
      </c>
      <c r="S51" s="19">
        <f>'[1]Raw Data Sorted by Sample'!L51*'[1]Raw Data Sorted by Sample'!L$101</f>
        <v>2748.0358232874937</v>
      </c>
      <c r="T51" s="19">
        <f>'[1]Raw Data Sorted by Sample'!M51*'[1]Raw Data Sorted by Sample'!M$101</f>
        <v>2892.2790638824322</v>
      </c>
      <c r="U51" s="19">
        <f t="shared" si="12"/>
        <v>3159.4714566005764</v>
      </c>
      <c r="V51" s="19">
        <f t="shared" si="13"/>
        <v>-144.24324059493847</v>
      </c>
      <c r="W51" s="19">
        <f t="shared" si="14"/>
        <v>-4.5654231277701282E-2</v>
      </c>
      <c r="X51" s="19"/>
      <c r="Y51" s="19">
        <f>'[1]Raw Data Sorted by Sample'!O51*'[1]Raw Data Sorted by Sample'!O$101</f>
        <v>3791.6401277608165</v>
      </c>
      <c r="Z51" s="19">
        <f>'[1]Raw Data Sorted by Sample'!P51*'[1]Raw Data Sorted by Sample'!P$101</f>
        <v>1812.929150584069</v>
      </c>
      <c r="AA51" s="19">
        <f>'[1]Raw Data Sorted by Sample'!Q51*'[1]Raw Data Sorted by Sample'!Q$101</f>
        <v>2031.718954399249</v>
      </c>
      <c r="AB51" s="19">
        <f t="shared" si="15"/>
        <v>1759.9211733615675</v>
      </c>
      <c r="AC51" s="19">
        <f t="shared" si="16"/>
        <v>-218.78980381517999</v>
      </c>
      <c r="AD51" s="19">
        <f t="shared" si="17"/>
        <v>-0.12431795646692334</v>
      </c>
      <c r="AF51" s="162">
        <f t="shared" si="3"/>
        <v>4641.7721457959478</v>
      </c>
      <c r="AG51" s="163">
        <f t="shared" si="4"/>
        <v>2124.889620160674</v>
      </c>
      <c r="AH51" s="164">
        <f t="shared" si="5"/>
        <v>2171.4780292328851</v>
      </c>
    </row>
    <row r="52" spans="1:34">
      <c r="A52" t="s">
        <v>74</v>
      </c>
      <c r="B52" t="s">
        <v>75</v>
      </c>
      <c r="D52" s="19">
        <f>'[1]Raw Data Sorted by Sample'!C52*'[1]Raw Data Sorted by Sample'!C$101</f>
        <v>75.888414248259664</v>
      </c>
      <c r="E52" s="19">
        <f>'[1]Raw Data Sorted by Sample'!D52*'[1]Raw Data Sorted by Sample'!D$101</f>
        <v>14.595143829852347</v>
      </c>
      <c r="F52" s="19">
        <f>'[1]Raw Data Sorted by Sample'!E52*'[1]Raw Data Sorted by Sample'!E$101</f>
        <v>8.6757778451510212</v>
      </c>
      <c r="G52" s="19">
        <f t="shared" si="6"/>
        <v>67.212636403108647</v>
      </c>
      <c r="H52" s="19">
        <f t="shared" si="7"/>
        <v>5.9193659847013258</v>
      </c>
      <c r="I52" s="11">
        <f t="shared" si="8"/>
        <v>8.806924265252522E-2</v>
      </c>
      <c r="J52" s="19"/>
      <c r="K52" s="19">
        <f>'[1]Raw Data Sorted by Sample'!G52*'[1]Raw Data Sorted by Sample'!G$101</f>
        <v>69.75938075749265</v>
      </c>
      <c r="L52" s="19">
        <f>'[1]Raw Data Sorted by Sample'!H52*'[1]Raw Data Sorted by Sample'!H$101</f>
        <v>7.4189892082833717</v>
      </c>
      <c r="M52" s="19">
        <f>'[1]Raw Data Sorted by Sample'!I52*'[1]Raw Data Sorted by Sample'!I$101</f>
        <v>6.3164680076152635</v>
      </c>
      <c r="N52" s="19">
        <f t="shared" si="9"/>
        <v>63.442912749877387</v>
      </c>
      <c r="O52" s="19">
        <f t="shared" si="10"/>
        <v>1.1025212006681082</v>
      </c>
      <c r="P52" s="19">
        <f t="shared" si="11"/>
        <v>1.7378161765913547E-2</v>
      </c>
      <c r="Q52" s="19"/>
      <c r="R52" s="19">
        <f>'[1]Raw Data Sorted by Sample'!K52*'[1]Raw Data Sorted by Sample'!K$101</f>
        <v>81.879500176163475</v>
      </c>
      <c r="S52" s="19">
        <f>'[1]Raw Data Sorted by Sample'!L52*'[1]Raw Data Sorted by Sample'!L$101</f>
        <v>5.3953582917948175</v>
      </c>
      <c r="T52" s="19">
        <f>'[1]Raw Data Sorted by Sample'!M52*'[1]Raw Data Sorted by Sample'!M$101</f>
        <v>7.6288270725550476</v>
      </c>
      <c r="U52" s="19">
        <f t="shared" si="12"/>
        <v>74.25067310360842</v>
      </c>
      <c r="V52" s="19">
        <f t="shared" si="13"/>
        <v>-2.23346878076023</v>
      </c>
      <c r="W52" s="19">
        <f t="shared" si="14"/>
        <v>-3.0080114932341109E-2</v>
      </c>
      <c r="X52" s="19"/>
      <c r="Y52" s="19">
        <f>'[1]Raw Data Sorted by Sample'!O52*'[1]Raw Data Sorted by Sample'!O$101</f>
        <v>71.362172346453235</v>
      </c>
      <c r="Z52" s="19">
        <f>'[1]Raw Data Sorted by Sample'!P52*'[1]Raw Data Sorted by Sample'!P$101</f>
        <v>5.8324798410211338</v>
      </c>
      <c r="AA52" s="19">
        <f>'[1]Raw Data Sorted by Sample'!Q52*'[1]Raw Data Sorted by Sample'!Q$101</f>
        <v>4.6976160795358357</v>
      </c>
      <c r="AB52" s="19">
        <f t="shared" si="15"/>
        <v>66.664556266917401</v>
      </c>
      <c r="AC52" s="19">
        <f t="shared" si="16"/>
        <v>1.1348637614852981</v>
      </c>
      <c r="AD52" s="19">
        <f t="shared" si="17"/>
        <v>1.7023495317983233E-2</v>
      </c>
      <c r="AF52" s="162">
        <f t="shared" si="3"/>
        <v>74.722366882092246</v>
      </c>
      <c r="AG52" s="163">
        <f t="shared" si="4"/>
        <v>8.310492792737918</v>
      </c>
      <c r="AH52" s="164">
        <f t="shared" si="5"/>
        <v>6.8296722512142924</v>
      </c>
    </row>
    <row r="53" spans="1:34">
      <c r="A53" t="s">
        <v>76</v>
      </c>
      <c r="B53" t="s">
        <v>77</v>
      </c>
      <c r="D53" s="19">
        <f>'[1]Raw Data Sorted by Sample'!C53*'[1]Raw Data Sorted by Sample'!C$101</f>
        <v>1740.8342298767443</v>
      </c>
      <c r="E53" s="19">
        <f>'[1]Raw Data Sorted by Sample'!D53*'[1]Raw Data Sorted by Sample'!D$101</f>
        <v>196.54793690867825</v>
      </c>
      <c r="F53" s="19">
        <f>'[1]Raw Data Sorted by Sample'!E53*'[1]Raw Data Sorted by Sample'!E$101</f>
        <v>185.08326069655513</v>
      </c>
      <c r="G53" s="19">
        <f t="shared" si="6"/>
        <v>1555.7509691801893</v>
      </c>
      <c r="H53" s="19">
        <f t="shared" si="7"/>
        <v>11.464676212123123</v>
      </c>
      <c r="I53" s="11">
        <f t="shared" si="8"/>
        <v>7.3692232492482343E-3</v>
      </c>
      <c r="J53" s="19"/>
      <c r="K53" s="19">
        <f>'[1]Raw Data Sorted by Sample'!G53*'[1]Raw Data Sorted by Sample'!G$101</f>
        <v>1726.812979058549</v>
      </c>
      <c r="L53" s="19">
        <f>'[1]Raw Data Sorted by Sample'!H53*'[1]Raw Data Sorted by Sample'!H$101</f>
        <v>90.676534767907881</v>
      </c>
      <c r="M53" s="19">
        <f>'[1]Raw Data Sorted by Sample'!I53*'[1]Raw Data Sorted by Sample'!I$101</f>
        <v>84.821141816547836</v>
      </c>
      <c r="N53" s="19">
        <f t="shared" si="9"/>
        <v>1641.9918372420011</v>
      </c>
      <c r="O53" s="19">
        <f t="shared" si="10"/>
        <v>5.8553929513600451</v>
      </c>
      <c r="P53" s="19">
        <f t="shared" si="11"/>
        <v>3.5660304872131114E-3</v>
      </c>
      <c r="Q53" s="19"/>
      <c r="R53" s="19">
        <f>'[1]Raw Data Sorted by Sample'!K53*'[1]Raw Data Sorted by Sample'!K$101</f>
        <v>2446.6083485474519</v>
      </c>
      <c r="S53" s="19">
        <f>'[1]Raw Data Sorted by Sample'!L53*'[1]Raw Data Sorted by Sample'!L$101</f>
        <v>133.08550453093883</v>
      </c>
      <c r="T53" s="19">
        <f>'[1]Raw Data Sorted by Sample'!M53*'[1]Raw Data Sorted by Sample'!M$101</f>
        <v>136.36528392192147</v>
      </c>
      <c r="U53" s="19">
        <f t="shared" si="12"/>
        <v>2310.2430646255302</v>
      </c>
      <c r="V53" s="19">
        <f t="shared" si="13"/>
        <v>-3.2797793909826396</v>
      </c>
      <c r="W53" s="19">
        <f t="shared" si="14"/>
        <v>-1.4196685367019E-3</v>
      </c>
      <c r="X53" s="19"/>
      <c r="Y53" s="19">
        <f>'[1]Raw Data Sorted by Sample'!O53*'[1]Raw Data Sorted by Sample'!O$101</f>
        <v>1513.2978312291993</v>
      </c>
      <c r="Z53" s="19">
        <f>'[1]Raw Data Sorted by Sample'!P53*'[1]Raw Data Sorted by Sample'!P$101</f>
        <v>110.81711697940153</v>
      </c>
      <c r="AA53" s="19">
        <f>'[1]Raw Data Sorted by Sample'!Q53*'[1]Raw Data Sorted by Sample'!Q$101</f>
        <v>118.61480600827986</v>
      </c>
      <c r="AB53" s="19">
        <f t="shared" si="15"/>
        <v>1394.6830252209195</v>
      </c>
      <c r="AC53" s="19">
        <f t="shared" si="16"/>
        <v>-7.7976890288783238</v>
      </c>
      <c r="AD53" s="19">
        <f t="shared" si="17"/>
        <v>-5.5910116405433127E-3</v>
      </c>
      <c r="AF53" s="162">
        <f t="shared" si="3"/>
        <v>1856.8883471779864</v>
      </c>
      <c r="AG53" s="163">
        <f t="shared" si="4"/>
        <v>132.78177329673161</v>
      </c>
      <c r="AH53" s="164">
        <f t="shared" si="5"/>
        <v>131.22112311082608</v>
      </c>
    </row>
    <row r="54" spans="1:34">
      <c r="A54" t="s">
        <v>78</v>
      </c>
      <c r="B54" t="s">
        <v>79</v>
      </c>
      <c r="D54" s="19">
        <f>'[1]Raw Data Sorted by Sample'!C54*'[1]Raw Data Sorted by Sample'!C$101</f>
        <v>1643.0991509206524</v>
      </c>
      <c r="E54" s="19">
        <f>'[1]Raw Data Sorted by Sample'!D54*'[1]Raw Data Sorted by Sample'!D$101</f>
        <v>24.325239716420576</v>
      </c>
      <c r="F54" s="19">
        <f>'[1]Raw Data Sorted by Sample'!E54*'[1]Raw Data Sorted by Sample'!E$101</f>
        <v>22.171432270941501</v>
      </c>
      <c r="G54" s="19">
        <f t="shared" si="6"/>
        <v>1620.9277186497109</v>
      </c>
      <c r="H54" s="19">
        <f t="shared" si="7"/>
        <v>2.1538074454790745</v>
      </c>
      <c r="I54" s="11">
        <f t="shared" si="8"/>
        <v>1.3287498391805349E-3</v>
      </c>
      <c r="J54" s="19"/>
      <c r="K54" s="19">
        <f>'[1]Raw Data Sorted by Sample'!G54*'[1]Raw Data Sorted by Sample'!G$101</f>
        <v>1698.9092267555518</v>
      </c>
      <c r="L54" s="19">
        <f>'[1]Raw Data Sorted by Sample'!H54*'[1]Raw Data Sorted by Sample'!H$101</f>
        <v>8.2433213425370795</v>
      </c>
      <c r="M54" s="19">
        <f>'[1]Raw Data Sorted by Sample'!I54*'[1]Raw Data Sorted by Sample'!I$101</f>
        <v>21.656461740395191</v>
      </c>
      <c r="N54" s="19">
        <f t="shared" si="9"/>
        <v>1677.2527650151567</v>
      </c>
      <c r="O54" s="19">
        <f t="shared" si="10"/>
        <v>-13.413140397858111</v>
      </c>
      <c r="P54" s="19">
        <f t="shared" si="11"/>
        <v>-7.9970894534413858E-3</v>
      </c>
      <c r="Q54" s="19"/>
      <c r="R54" s="19">
        <f>'[1]Raw Data Sorted by Sample'!K54*'[1]Raw Data Sorted by Sample'!K$101</f>
        <v>2336.620960251113</v>
      </c>
      <c r="S54" s="19">
        <f>'[1]Raw Data Sorted by Sample'!L54*'[1]Raw Data Sorted by Sample'!L$101</f>
        <v>30.573696986837302</v>
      </c>
      <c r="T54" s="19">
        <f>'[1]Raw Data Sorted by Sample'!M54*'[1]Raw Data Sorted by Sample'!M$101</f>
        <v>28.608101522081427</v>
      </c>
      <c r="U54" s="19">
        <f t="shared" si="12"/>
        <v>2308.0128587290314</v>
      </c>
      <c r="V54" s="19">
        <f t="shared" si="13"/>
        <v>1.9655954647558751</v>
      </c>
      <c r="W54" s="19">
        <f t="shared" si="14"/>
        <v>8.516397373272359E-4</v>
      </c>
      <c r="X54" s="19"/>
      <c r="Y54" s="19">
        <f>'[1]Raw Data Sorted by Sample'!O54*'[1]Raw Data Sorted by Sample'!O$101</f>
        <v>1673.8627190087193</v>
      </c>
      <c r="Z54" s="19">
        <f>'[1]Raw Data Sorted by Sample'!P54*'[1]Raw Data Sorted by Sample'!P$101</f>
        <v>26.246159284595102</v>
      </c>
      <c r="AA54" s="19">
        <f>'[1]Raw Data Sorted by Sample'!Q54*'[1]Raw Data Sorted by Sample'!Q$101</f>
        <v>10.56963617895563</v>
      </c>
      <c r="AB54" s="19">
        <f t="shared" si="15"/>
        <v>1663.2930828297638</v>
      </c>
      <c r="AC54" s="19">
        <f t="shared" si="16"/>
        <v>15.676523105639472</v>
      </c>
      <c r="AD54" s="19">
        <f t="shared" si="17"/>
        <v>9.424991462700592E-3</v>
      </c>
      <c r="AF54" s="162">
        <f t="shared" si="3"/>
        <v>1838.1230142340091</v>
      </c>
      <c r="AG54" s="163">
        <f t="shared" si="4"/>
        <v>22.347104332597517</v>
      </c>
      <c r="AH54" s="164">
        <f t="shared" si="5"/>
        <v>20.751407928093439</v>
      </c>
    </row>
    <row r="55" spans="1:34">
      <c r="A55" t="s">
        <v>80</v>
      </c>
      <c r="B55" t="s">
        <v>81</v>
      </c>
      <c r="D55" s="19">
        <f>'[1]Raw Data Sorted by Sample'!C55*'[1]Raw Data Sorted by Sample'!C$101</f>
        <v>3657.5916018744542</v>
      </c>
      <c r="E55" s="19">
        <f>'[1]Raw Data Sorted by Sample'!D55*'[1]Raw Data Sorted by Sample'!D$101</f>
        <v>68.11067120597761</v>
      </c>
      <c r="F55" s="19">
        <f>'[1]Raw Data Sorted by Sample'!E55*'[1]Raw Data Sorted by Sample'!E$101</f>
        <v>57.83851896767348</v>
      </c>
      <c r="G55" s="19">
        <f t="shared" si="6"/>
        <v>3599.7530829067809</v>
      </c>
      <c r="H55" s="19">
        <f t="shared" si="7"/>
        <v>10.27215223830413</v>
      </c>
      <c r="I55" s="11">
        <f t="shared" si="8"/>
        <v>2.8535713427348254E-3</v>
      </c>
      <c r="J55" s="19"/>
      <c r="K55" s="19">
        <f>'[1]Raw Data Sorted by Sample'!G55*'[1]Raw Data Sorted by Sample'!G$101</f>
        <v>3511.5799052079378</v>
      </c>
      <c r="L55" s="19">
        <f>'[1]Raw Data Sorted by Sample'!H55*'[1]Raw Data Sorted by Sample'!H$101</f>
        <v>28.851624698879778</v>
      </c>
      <c r="M55" s="19">
        <f>'[1]Raw Data Sorted by Sample'!I55*'[1]Raw Data Sorted by Sample'!I$101</f>
        <v>30.679987465559854</v>
      </c>
      <c r="N55" s="19">
        <f t="shared" si="9"/>
        <v>3480.899917742378</v>
      </c>
      <c r="O55" s="19">
        <f t="shared" si="10"/>
        <v>-1.8283627666800761</v>
      </c>
      <c r="P55" s="19">
        <f t="shared" si="11"/>
        <v>-5.2525577002682255E-4</v>
      </c>
      <c r="Q55" s="19"/>
      <c r="R55" s="19">
        <f>'[1]Raw Data Sorted by Sample'!K55*'[1]Raw Data Sorted by Sample'!K$101</f>
        <v>5103.4148169501295</v>
      </c>
      <c r="S55" s="19">
        <f>'[1]Raw Data Sorted by Sample'!L55*'[1]Raw Data Sorted by Sample'!L$101</f>
        <v>58.449714827777193</v>
      </c>
      <c r="T55" s="19">
        <f>'[1]Raw Data Sorted by Sample'!M55*'[1]Raw Data Sorted by Sample'!M$101</f>
        <v>61.03061658044038</v>
      </c>
      <c r="U55" s="19">
        <f t="shared" si="12"/>
        <v>5042.3842003696891</v>
      </c>
      <c r="V55" s="19">
        <f t="shared" si="13"/>
        <v>-2.5809017526631877</v>
      </c>
      <c r="W55" s="19">
        <f t="shared" si="14"/>
        <v>-5.1184155155689355E-4</v>
      </c>
      <c r="X55" s="19"/>
      <c r="Y55" s="19">
        <f>'[1]Raw Data Sorted by Sample'!O55*'[1]Raw Data Sorted by Sample'!O$101</f>
        <v>3131.5400335561244</v>
      </c>
      <c r="Z55" s="19">
        <f>'[1]Raw Data Sorted by Sample'!P55*'[1]Raw Data Sorted by Sample'!P$101</f>
        <v>31.106559152112712</v>
      </c>
      <c r="AA55" s="19">
        <f>'[1]Raw Data Sorted by Sample'!Q55*'[1]Raw Data Sorted by Sample'!Q$101</f>
        <v>37.580928636286686</v>
      </c>
      <c r="AB55" s="19">
        <f t="shared" si="15"/>
        <v>3093.9591049198375</v>
      </c>
      <c r="AC55" s="19">
        <f t="shared" si="16"/>
        <v>-6.4743694841739732</v>
      </c>
      <c r="AD55" s="19">
        <f t="shared" si="17"/>
        <v>-2.0925840531889383E-3</v>
      </c>
      <c r="AF55" s="162">
        <f t="shared" si="3"/>
        <v>3851.0315893971615</v>
      </c>
      <c r="AG55" s="163">
        <f t="shared" si="4"/>
        <v>46.62964247118682</v>
      </c>
      <c r="AH55" s="164">
        <f t="shared" si="5"/>
        <v>46.782512912490105</v>
      </c>
    </row>
    <row r="56" spans="1:34">
      <c r="A56" t="s">
        <v>82</v>
      </c>
      <c r="B56" t="s">
        <v>83</v>
      </c>
      <c r="D56" s="19">
        <f>'[1]Raw Data Sorted by Sample'!C56*'[1]Raw Data Sorted by Sample'!C$101</f>
        <v>1037.141661392882</v>
      </c>
      <c r="E56" s="19">
        <f>'[1]Raw Data Sorted by Sample'!D56*'[1]Raw Data Sorted by Sample'!D$101</f>
        <v>47.67746984418433</v>
      </c>
      <c r="F56" s="19">
        <f>'[1]Raw Data Sorted by Sample'!E56*'[1]Raw Data Sorted by Sample'!E$101</f>
        <v>35.667086696731978</v>
      </c>
      <c r="G56" s="19">
        <f t="shared" si="6"/>
        <v>1001.4745746961501</v>
      </c>
      <c r="H56" s="19">
        <f t="shared" si="7"/>
        <v>12.010383147452352</v>
      </c>
      <c r="I56" s="11">
        <f t="shared" si="8"/>
        <v>1.1992699016943423E-2</v>
      </c>
      <c r="J56" s="19"/>
      <c r="K56" s="19">
        <f>'[1]Raw Data Sorted by Sample'!G56*'[1]Raw Data Sorted by Sample'!G$101</f>
        <v>1029.2191714836224</v>
      </c>
      <c r="L56" s="19">
        <f>'[1]Raw Data Sorted by Sample'!H56*'[1]Raw Data Sorted by Sample'!H$101</f>
        <v>16.486642685074159</v>
      </c>
      <c r="M56" s="19">
        <f>'[1]Raw Data Sorted by Sample'!I56*'[1]Raw Data Sorted by Sample'!I$101</f>
        <v>24.363519457944591</v>
      </c>
      <c r="N56" s="19">
        <f t="shared" si="9"/>
        <v>1004.8556520256778</v>
      </c>
      <c r="O56" s="19">
        <f t="shared" si="10"/>
        <v>-7.8768767728704319</v>
      </c>
      <c r="P56" s="19">
        <f t="shared" si="11"/>
        <v>-7.8388142187303424E-3</v>
      </c>
      <c r="Q56" s="19"/>
      <c r="R56" s="19">
        <f>'[1]Raw Data Sorted by Sample'!K56*'[1]Raw Data Sorted by Sample'!K$101</f>
        <v>1552.0442570705616</v>
      </c>
      <c r="S56" s="19">
        <f>'[1]Raw Data Sorted by Sample'!L56*'[1]Raw Data Sorted by Sample'!L$101</f>
        <v>28.775244222905695</v>
      </c>
      <c r="T56" s="19">
        <f>'[1]Raw Data Sorted by Sample'!M56*'[1]Raw Data Sorted by Sample'!M$101</f>
        <v>42.91215228312214</v>
      </c>
      <c r="U56" s="19">
        <f t="shared" si="12"/>
        <v>1509.1321047874394</v>
      </c>
      <c r="V56" s="19">
        <f t="shared" si="13"/>
        <v>-14.136908060216445</v>
      </c>
      <c r="W56" s="19">
        <f t="shared" si="14"/>
        <v>-9.3675749229439539E-3</v>
      </c>
      <c r="X56" s="19"/>
      <c r="Y56" s="19">
        <f>'[1]Raw Data Sorted by Sample'!O56*'[1]Raw Data Sorted by Sample'!O$101</f>
        <v>965.48821409907316</v>
      </c>
      <c r="Z56" s="19">
        <f>'[1]Raw Data Sorted by Sample'!P56*'[1]Raw Data Sorted by Sample'!P$101</f>
        <v>32.078639125616235</v>
      </c>
      <c r="AA56" s="19">
        <f>'[1]Raw Data Sorted by Sample'!Q56*'[1]Raw Data Sorted by Sample'!Q$101</f>
        <v>31.70890853686689</v>
      </c>
      <c r="AB56" s="19">
        <f t="shared" si="15"/>
        <v>933.77930556220622</v>
      </c>
      <c r="AC56" s="19">
        <f t="shared" si="16"/>
        <v>0.36973058874934495</v>
      </c>
      <c r="AD56" s="19">
        <f t="shared" si="17"/>
        <v>3.9595072041861002E-4</v>
      </c>
      <c r="AF56" s="162">
        <f t="shared" si="3"/>
        <v>1145.9733260115347</v>
      </c>
      <c r="AG56" s="163">
        <f t="shared" si="4"/>
        <v>31.254498969445105</v>
      </c>
      <c r="AH56" s="164">
        <f t="shared" si="5"/>
        <v>33.662916743666401</v>
      </c>
    </row>
    <row r="57" spans="1:34">
      <c r="A57" t="s">
        <v>84</v>
      </c>
      <c r="B57" t="s">
        <v>85</v>
      </c>
      <c r="D57" s="19">
        <f>'[1]Raw Data Sorted by Sample'!C57*'[1]Raw Data Sorted by Sample'!C$101</f>
        <v>1441.8798707169335</v>
      </c>
      <c r="E57" s="19">
        <f>'[1]Raw Data Sorted by Sample'!D57*'[1]Raw Data Sorted by Sample'!D$101</f>
        <v>84.651834213143601</v>
      </c>
      <c r="F57" s="19">
        <f>'[1]Raw Data Sorted by Sample'!E57*'[1]Raw Data Sorted by Sample'!E$101</f>
        <v>64.586346180568725</v>
      </c>
      <c r="G57" s="19">
        <f t="shared" si="6"/>
        <v>1377.2935245363649</v>
      </c>
      <c r="H57" s="19">
        <f t="shared" si="7"/>
        <v>20.065488032574876</v>
      </c>
      <c r="I57" s="11">
        <f t="shared" si="8"/>
        <v>1.4568781218462111E-2</v>
      </c>
      <c r="J57" s="19"/>
      <c r="K57" s="19">
        <f>'[1]Raw Data Sorted by Sample'!G57*'[1]Raw Data Sorted by Sample'!G$101</f>
        <v>1371.5767478165478</v>
      </c>
      <c r="L57" s="19">
        <f>'[1]Raw Data Sorted by Sample'!H57*'[1]Raw Data Sorted by Sample'!H$101</f>
        <v>42.865270981192815</v>
      </c>
      <c r="M57" s="19">
        <f>'[1]Raw Data Sorted by Sample'!I57*'[1]Raw Data Sorted by Sample'!I$101</f>
        <v>36.094102900658655</v>
      </c>
      <c r="N57" s="19">
        <f t="shared" si="9"/>
        <v>1335.4826449158891</v>
      </c>
      <c r="O57" s="19">
        <f t="shared" si="10"/>
        <v>6.7711680805341601</v>
      </c>
      <c r="P57" s="19">
        <f t="shared" si="11"/>
        <v>5.0702029759140893E-3</v>
      </c>
      <c r="Q57" s="19"/>
      <c r="R57" s="19">
        <f>'[1]Raw Data Sorted by Sample'!K57*'[1]Raw Data Sorted by Sample'!K$101</f>
        <v>1841.6777129175875</v>
      </c>
      <c r="S57" s="19">
        <f>'[1]Raw Data Sorted by Sample'!L57*'[1]Raw Data Sorted by Sample'!L$101</f>
        <v>73.736563321195845</v>
      </c>
      <c r="T57" s="19">
        <f>'[1]Raw Data Sorted by Sample'!M57*'[1]Raw Data Sorted by Sample'!M$101</f>
        <v>61.03061658044038</v>
      </c>
      <c r="U57" s="19">
        <f t="shared" si="12"/>
        <v>1780.6470963371471</v>
      </c>
      <c r="V57" s="19">
        <f t="shared" si="13"/>
        <v>12.705946740755465</v>
      </c>
      <c r="W57" s="19">
        <f t="shared" si="14"/>
        <v>7.1355782776340347E-3</v>
      </c>
      <c r="X57" s="19"/>
      <c r="Y57" s="19">
        <f>'[1]Raw Data Sorted by Sample'!O57*'[1]Raw Data Sorted by Sample'!O$101</f>
        <v>1323.3485195423166</v>
      </c>
      <c r="Z57" s="19">
        <f>'[1]Raw Data Sorted by Sample'!P57*'[1]Raw Data Sorted by Sample'!P$101</f>
        <v>55.408558489700766</v>
      </c>
      <c r="AA57" s="19">
        <f>'[1]Raw Data Sorted by Sample'!Q57*'[1]Raw Data Sorted by Sample'!Q$101</f>
        <v>54.022584914662112</v>
      </c>
      <c r="AB57" s="19">
        <f t="shared" si="15"/>
        <v>1269.3259346276545</v>
      </c>
      <c r="AC57" s="19">
        <f t="shared" si="16"/>
        <v>1.3859735750386548</v>
      </c>
      <c r="AD57" s="19">
        <f t="shared" si="17"/>
        <v>1.0918973111860492E-3</v>
      </c>
      <c r="AF57" s="162">
        <f t="shared" si="3"/>
        <v>1494.6207127483463</v>
      </c>
      <c r="AG57" s="163">
        <f t="shared" si="4"/>
        <v>64.165556751308259</v>
      </c>
      <c r="AH57" s="164">
        <f t="shared" si="5"/>
        <v>53.933412644082466</v>
      </c>
    </row>
    <row r="58" spans="1:34">
      <c r="A58" t="s">
        <v>86</v>
      </c>
      <c r="B58" t="s">
        <v>87</v>
      </c>
      <c r="D58" s="19">
        <f>'[1]Raw Data Sorted by Sample'!C58*'[1]Raw Data Sorted by Sample'!C$101</f>
        <v>4743.0258905162291</v>
      </c>
      <c r="E58" s="19">
        <f>'[1]Raw Data Sorted by Sample'!D58*'[1]Raw Data Sorted by Sample'!D$101</f>
        <v>37.947373957616101</v>
      </c>
      <c r="F58" s="19">
        <f>'[1]Raw Data Sorted by Sample'!E58*'[1]Raw Data Sorted by Sample'!E$101</f>
        <v>28.91925948383674</v>
      </c>
      <c r="G58" s="19">
        <f t="shared" si="6"/>
        <v>4714.1066310323922</v>
      </c>
      <c r="H58" s="19">
        <f t="shared" si="7"/>
        <v>9.028114473779361</v>
      </c>
      <c r="I58" s="11">
        <f t="shared" si="8"/>
        <v>1.9151273359724998E-3</v>
      </c>
      <c r="J58" s="19"/>
      <c r="K58" s="19">
        <f>'[1]Raw Data Sorted by Sample'!G58*'[1]Raw Data Sorted by Sample'!G$101</f>
        <v>4447.4288286007622</v>
      </c>
      <c r="L58" s="19">
        <f>'[1]Raw Data Sorted by Sample'!H58*'[1]Raw Data Sorted by Sample'!H$101</f>
        <v>28.851624698879778</v>
      </c>
      <c r="M58" s="19">
        <f>'[1]Raw Data Sorted by Sample'!I58*'[1]Raw Data Sorted by Sample'!I$101</f>
        <v>34.289397755625721</v>
      </c>
      <c r="N58" s="19">
        <f t="shared" si="9"/>
        <v>4413.1394308451363</v>
      </c>
      <c r="O58" s="19">
        <f t="shared" si="10"/>
        <v>-5.437773056745943</v>
      </c>
      <c r="P58" s="19">
        <f t="shared" si="11"/>
        <v>-1.2321779408869899E-3</v>
      </c>
      <c r="Q58" s="19"/>
      <c r="R58" s="19">
        <f>'[1]Raw Data Sorted by Sample'!K58*'[1]Raw Data Sorted by Sample'!K$101</f>
        <v>5927.0981470804909</v>
      </c>
      <c r="S58" s="19">
        <f>'[1]Raw Data Sorted by Sample'!L58*'[1]Raw Data Sorted by Sample'!L$101</f>
        <v>43.16286633435854</v>
      </c>
      <c r="T58" s="19">
        <f>'[1]Raw Data Sorted by Sample'!M58*'[1]Raw Data Sorted by Sample'!M$101</f>
        <v>51.494582739746569</v>
      </c>
      <c r="U58" s="19">
        <f t="shared" si="12"/>
        <v>5875.603564340744</v>
      </c>
      <c r="V58" s="19">
        <f t="shared" si="13"/>
        <v>-8.331716405388029</v>
      </c>
      <c r="W58" s="19">
        <f t="shared" si="14"/>
        <v>-1.4180188152845309E-3</v>
      </c>
      <c r="X58" s="19"/>
      <c r="Y58" s="19">
        <f>'[1]Raw Data Sorted by Sample'!O58*'[1]Raw Data Sorted by Sample'!O$101</f>
        <v>3962.6994526501089</v>
      </c>
      <c r="Z58" s="19">
        <f>'[1]Raw Data Sorted by Sample'!P58*'[1]Raw Data Sorted by Sample'!P$101</f>
        <v>27.218239258098624</v>
      </c>
      <c r="AA58" s="19">
        <f>'[1]Raw Data Sorted by Sample'!Q58*'[1]Raw Data Sorted by Sample'!Q$101</f>
        <v>23.488080397679177</v>
      </c>
      <c r="AB58" s="19">
        <f t="shared" si="15"/>
        <v>3939.2113722524296</v>
      </c>
      <c r="AC58" s="19">
        <f t="shared" si="16"/>
        <v>3.7301588604194471</v>
      </c>
      <c r="AD58" s="19">
        <f t="shared" si="17"/>
        <v>9.4693036446189818E-4</v>
      </c>
      <c r="AF58" s="162">
        <f t="shared" si="3"/>
        <v>4770.0630797118974</v>
      </c>
      <c r="AG58" s="163">
        <f t="shared" si="4"/>
        <v>34.295026062238264</v>
      </c>
      <c r="AH58" s="164">
        <f t="shared" si="5"/>
        <v>34.54783009422205</v>
      </c>
    </row>
    <row r="59" spans="1:34">
      <c r="A59" t="s">
        <v>88</v>
      </c>
      <c r="B59" t="s">
        <v>89</v>
      </c>
      <c r="D59" s="19">
        <f>'[1]Raw Data Sorted by Sample'!C59*'[1]Raw Data Sorted by Sample'!C$101</f>
        <v>335.74874182563366</v>
      </c>
      <c r="E59" s="19">
        <f>'[1]Raw Data Sorted by Sample'!D59*'[1]Raw Data Sorted by Sample'!D$101</f>
        <v>58.380575319409388</v>
      </c>
      <c r="F59" s="19">
        <f>'[1]Raw Data Sorted by Sample'!E59*'[1]Raw Data Sorted by Sample'!E$101</f>
        <v>46.270815174138782</v>
      </c>
      <c r="G59" s="19">
        <f t="shared" si="6"/>
        <v>289.4779266514949</v>
      </c>
      <c r="H59" s="19">
        <f t="shared" si="7"/>
        <v>12.109760145270606</v>
      </c>
      <c r="I59" s="11">
        <f t="shared" si="8"/>
        <v>4.1833103771845292E-2</v>
      </c>
      <c r="J59" s="19"/>
      <c r="K59" s="19">
        <f>'[1]Raw Data Sorted by Sample'!G59*'[1]Raw Data Sorted by Sample'!G$101</f>
        <v>438.94748815099223</v>
      </c>
      <c r="L59" s="19">
        <f>'[1]Raw Data Sorted by Sample'!H59*'[1]Raw Data Sorted by Sample'!H$101</f>
        <v>32.148953235894609</v>
      </c>
      <c r="M59" s="19">
        <f>'[1]Raw Data Sorted by Sample'!I59*'[1]Raw Data Sorted by Sample'!I$101</f>
        <v>30.679987465559854</v>
      </c>
      <c r="N59" s="19">
        <f t="shared" si="9"/>
        <v>408.26750068543237</v>
      </c>
      <c r="O59" s="19">
        <f t="shared" si="10"/>
        <v>1.4689657703347549</v>
      </c>
      <c r="P59" s="19">
        <f t="shared" si="11"/>
        <v>3.5980472799537972E-3</v>
      </c>
      <c r="Q59" s="19"/>
      <c r="R59" s="19">
        <f>'[1]Raw Data Sorted by Sample'!K59*'[1]Raw Data Sorted by Sample'!K$101</f>
        <v>468.05744130553154</v>
      </c>
      <c r="S59" s="19">
        <f>'[1]Raw Data Sorted by Sample'!L59*'[1]Raw Data Sorted by Sample'!L$101</f>
        <v>54.852809299913979</v>
      </c>
      <c r="T59" s="19">
        <f>'[1]Raw Data Sorted by Sample'!M59*'[1]Raw Data Sorted by Sample'!M$101</f>
        <v>43.865755667191522</v>
      </c>
      <c r="U59" s="19">
        <f t="shared" si="12"/>
        <v>424.19168563834</v>
      </c>
      <c r="V59" s="19">
        <f t="shared" si="13"/>
        <v>10.987053632722457</v>
      </c>
      <c r="W59" s="19">
        <f t="shared" si="14"/>
        <v>2.5901152721059854E-2</v>
      </c>
      <c r="X59" s="19"/>
      <c r="Y59" s="19">
        <f>'[1]Raw Data Sorted by Sample'!O59*'[1]Raw Data Sorted by Sample'!O$101</f>
        <v>495.33743158126362</v>
      </c>
      <c r="Z59" s="19">
        <f>'[1]Raw Data Sorted by Sample'!P59*'[1]Raw Data Sorted by Sample'!P$101</f>
        <v>20.413679443573969</v>
      </c>
      <c r="AA59" s="19">
        <f>'[1]Raw Data Sorted by Sample'!Q59*'[1]Raw Data Sorted by Sample'!Q$101</f>
        <v>34.05771657663481</v>
      </c>
      <c r="AB59" s="19">
        <f t="shared" si="15"/>
        <v>461.27971500462883</v>
      </c>
      <c r="AC59" s="19">
        <f t="shared" si="16"/>
        <v>-13.644037133060841</v>
      </c>
      <c r="AD59" s="19">
        <f t="shared" si="17"/>
        <v>-2.9578662770644332E-2</v>
      </c>
      <c r="AF59" s="162">
        <f t="shared" si="3"/>
        <v>434.52277571585529</v>
      </c>
      <c r="AG59" s="163">
        <f t="shared" si="4"/>
        <v>41.449004324697981</v>
      </c>
      <c r="AH59" s="164">
        <f t="shared" si="5"/>
        <v>38.718568720881244</v>
      </c>
    </row>
    <row r="60" spans="1:34">
      <c r="A60" t="s">
        <v>90</v>
      </c>
      <c r="B60" t="s">
        <v>91</v>
      </c>
      <c r="D60" s="19">
        <f>'[1]Raw Data Sorted by Sample'!C60*'[1]Raw Data Sorted by Sample'!C$101</f>
        <v>2703.2373014796735</v>
      </c>
      <c r="E60" s="19">
        <f>'[1]Raw Data Sorted by Sample'!D60*'[1]Raw Data Sorted by Sample'!D$101</f>
        <v>25.298249305077398</v>
      </c>
      <c r="F60" s="19">
        <f>'[1]Raw Data Sorted by Sample'!E60*'[1]Raw Data Sorted by Sample'!E$101</f>
        <v>16.387580374174153</v>
      </c>
      <c r="G60" s="19">
        <f t="shared" si="6"/>
        <v>2686.8497211054992</v>
      </c>
      <c r="H60" s="19">
        <f t="shared" si="7"/>
        <v>8.9106689309032454</v>
      </c>
      <c r="I60" s="11">
        <f t="shared" si="8"/>
        <v>3.3164001919828131E-3</v>
      </c>
      <c r="J60" s="19"/>
      <c r="K60" s="19">
        <f>'[1]Raw Data Sorted by Sample'!G60*'[1]Raw Data Sorted by Sample'!G$101</f>
        <v>2746.3731593603648</v>
      </c>
      <c r="L60" s="19">
        <f>'[1]Raw Data Sorted by Sample'!H60*'[1]Raw Data Sorted by Sample'!H$101</f>
        <v>18.135306953581576</v>
      </c>
      <c r="M60" s="19">
        <f>'[1]Raw Data Sorted by Sample'!I60*'[1]Raw Data Sorted by Sample'!I$101</f>
        <v>19.851756595362257</v>
      </c>
      <c r="N60" s="19">
        <f t="shared" si="9"/>
        <v>2726.5214027650027</v>
      </c>
      <c r="O60" s="19">
        <f t="shared" si="10"/>
        <v>-1.7164496417806809</v>
      </c>
      <c r="P60" s="19">
        <f t="shared" si="11"/>
        <v>-6.2953829742176453E-4</v>
      </c>
      <c r="Q60" s="19"/>
      <c r="R60" s="19">
        <f>'[1]Raw Data Sorted by Sample'!K60*'[1]Raw Data Sorted by Sample'!K$101</f>
        <v>4007.2071802632845</v>
      </c>
      <c r="S60" s="19">
        <f>'[1]Raw Data Sorted by Sample'!L60*'[1]Raw Data Sorted by Sample'!L$101</f>
        <v>23.379885931110877</v>
      </c>
      <c r="T60" s="19">
        <f>'[1]Raw Data Sorted by Sample'!M60*'[1]Raw Data Sorted by Sample'!M$101</f>
        <v>30.51530829022019</v>
      </c>
      <c r="U60" s="19">
        <f t="shared" si="12"/>
        <v>3976.6918719730643</v>
      </c>
      <c r="V60" s="19">
        <f t="shared" si="13"/>
        <v>-7.1354223591093131</v>
      </c>
      <c r="W60" s="19">
        <f t="shared" si="14"/>
        <v>-1.7943110979752681E-3</v>
      </c>
      <c r="X60" s="19"/>
      <c r="Y60" s="19">
        <f>'[1]Raw Data Sorted by Sample'!O60*'[1]Raw Data Sorted by Sample'!O$101</f>
        <v>2580.582085293066</v>
      </c>
      <c r="Z60" s="19">
        <f>'[1]Raw Data Sorted by Sample'!P60*'[1]Raw Data Sorted by Sample'!P$101</f>
        <v>19.441599470070447</v>
      </c>
      <c r="AA60" s="19">
        <f>'[1]Raw Data Sorted by Sample'!Q60*'[1]Raw Data Sorted by Sample'!Q$101</f>
        <v>16.441656278375426</v>
      </c>
      <c r="AB60" s="19">
        <f t="shared" si="15"/>
        <v>2564.1404290146907</v>
      </c>
      <c r="AC60" s="19">
        <f t="shared" si="16"/>
        <v>2.9999431916950208</v>
      </c>
      <c r="AD60" s="19">
        <f t="shared" si="17"/>
        <v>1.1699605675839658E-3</v>
      </c>
      <c r="AF60" s="162">
        <f t="shared" si="3"/>
        <v>3009.3499315990975</v>
      </c>
      <c r="AG60" s="163">
        <f t="shared" si="4"/>
        <v>21.563760414960075</v>
      </c>
      <c r="AH60" s="164">
        <f t="shared" si="5"/>
        <v>20.799075384533005</v>
      </c>
    </row>
    <row r="61" spans="1:34">
      <c r="A61" t="s">
        <v>92</v>
      </c>
      <c r="B61" t="s">
        <v>93</v>
      </c>
      <c r="D61" s="19">
        <f>'[1]Raw Data Sorted by Sample'!C61*'[1]Raw Data Sorted by Sample'!C$101</f>
        <v>3795.5705368712902</v>
      </c>
      <c r="E61" s="19">
        <f>'[1]Raw Data Sorted by Sample'!D61*'[1]Raw Data Sorted by Sample'!D$101</f>
        <v>154.70852459643487</v>
      </c>
      <c r="F61" s="19">
        <f>'[1]Raw Data Sorted by Sample'!E61*'[1]Raw Data Sorted by Sample'!E$101</f>
        <v>137.84847020628845</v>
      </c>
      <c r="G61" s="19">
        <f t="shared" si="6"/>
        <v>3657.7220666650019</v>
      </c>
      <c r="H61" s="19">
        <f t="shared" si="7"/>
        <v>16.860054390146416</v>
      </c>
      <c r="I61" s="11">
        <f t="shared" si="8"/>
        <v>4.6094410900713659E-3</v>
      </c>
      <c r="J61" s="19"/>
      <c r="K61" s="19">
        <f>'[1]Raw Data Sorted by Sample'!G61*'[1]Raw Data Sorted by Sample'!G$101</f>
        <v>3567.3874098139322</v>
      </c>
      <c r="L61" s="19">
        <f>'[1]Raw Data Sorted by Sample'!H61*'[1]Raw Data Sorted by Sample'!H$101</f>
        <v>75.014224217087431</v>
      </c>
      <c r="M61" s="19">
        <f>'[1]Raw Data Sorted by Sample'!I61*'[1]Raw Data Sorted by Sample'!I$101</f>
        <v>104.67289841191008</v>
      </c>
      <c r="N61" s="19">
        <f t="shared" si="9"/>
        <v>3462.7145114020223</v>
      </c>
      <c r="O61" s="19">
        <f t="shared" si="10"/>
        <v>-29.658674194822652</v>
      </c>
      <c r="P61" s="19">
        <f t="shared" si="11"/>
        <v>-8.5651514432283117E-3</v>
      </c>
      <c r="Q61" s="19"/>
      <c r="R61" s="19">
        <f>'[1]Raw Data Sorted by Sample'!K61*'[1]Raw Data Sorted by Sample'!K$101</f>
        <v>5254.9529963806417</v>
      </c>
      <c r="S61" s="19">
        <f>'[1]Raw Data Sorted by Sample'!L61*'[1]Raw Data Sorted by Sample'!L$101</f>
        <v>114.20175050965697</v>
      </c>
      <c r="T61" s="19">
        <f>'[1]Raw Data Sorted by Sample'!M61*'[1]Raw Data Sorted by Sample'!M$101</f>
        <v>123.01483654495014</v>
      </c>
      <c r="U61" s="19">
        <f t="shared" si="12"/>
        <v>5131.9381598356913</v>
      </c>
      <c r="V61" s="19">
        <f t="shared" si="13"/>
        <v>-8.8130860352931677</v>
      </c>
      <c r="W61" s="19">
        <f t="shared" si="14"/>
        <v>-1.7173016822898224E-3</v>
      </c>
      <c r="X61" s="19"/>
      <c r="Y61" s="19">
        <f>'[1]Raw Data Sorted by Sample'!O61*'[1]Raw Data Sorted by Sample'!O$101</f>
        <v>3446.3731468493002</v>
      </c>
      <c r="Z61" s="19">
        <f>'[1]Raw Data Sorted by Sample'!P61*'[1]Raw Data Sorted by Sample'!P$101</f>
        <v>67.073518171743032</v>
      </c>
      <c r="AA61" s="19">
        <f>'[1]Raw Data Sorted by Sample'!Q61*'[1]Raw Data Sorted by Sample'!Q$101</f>
        <v>83.382685411761088</v>
      </c>
      <c r="AB61" s="19">
        <f t="shared" si="15"/>
        <v>3362.9904614375391</v>
      </c>
      <c r="AC61" s="19">
        <f t="shared" si="16"/>
        <v>-16.309167240018056</v>
      </c>
      <c r="AD61" s="19">
        <f t="shared" si="17"/>
        <v>-4.8496025864571031E-3</v>
      </c>
      <c r="AF61" s="162">
        <f t="shared" si="3"/>
        <v>4016.0710224787913</v>
      </c>
      <c r="AG61" s="163">
        <f t="shared" si="4"/>
        <v>102.74950437373057</v>
      </c>
      <c r="AH61" s="164">
        <f t="shared" si="5"/>
        <v>112.22972264372744</v>
      </c>
    </row>
    <row r="62" spans="1:34">
      <c r="A62" t="s">
        <v>94</v>
      </c>
      <c r="B62" t="s">
        <v>95</v>
      </c>
      <c r="D62" s="19">
        <f>'[1]Raw Data Sorted by Sample'!C62*'[1]Raw Data Sorted by Sample'!C$101</f>
        <v>35.6445582075159</v>
      </c>
      <c r="E62" s="19">
        <f>'[1]Raw Data Sorted by Sample'!D62*'[1]Raw Data Sorted by Sample'!D$101</f>
        <v>15.568153418509169</v>
      </c>
      <c r="F62" s="19">
        <f>'[1]Raw Data Sorted by Sample'!E62*'[1]Raw Data Sorted by Sample'!E$101</f>
        <v>11.567703793534696</v>
      </c>
      <c r="G62" s="19">
        <f t="shared" si="6"/>
        <v>24.076854413981202</v>
      </c>
      <c r="H62" s="19">
        <f t="shared" si="7"/>
        <v>4.0004496249744737</v>
      </c>
      <c r="I62" s="11">
        <f t="shared" si="8"/>
        <v>0.16615333366186949</v>
      </c>
      <c r="J62" s="19"/>
      <c r="K62" s="19">
        <f>'[1]Raw Data Sorted by Sample'!G62*'[1]Raw Data Sorted by Sample'!G$101</f>
        <v>55.807504605994126</v>
      </c>
      <c r="L62" s="19">
        <f>'[1]Raw Data Sorted by Sample'!H62*'[1]Raw Data Sorted by Sample'!H$101</f>
        <v>19.783971222088994</v>
      </c>
      <c r="M62" s="19">
        <f>'[1]Raw Data Sorted by Sample'!I62*'[1]Raw Data Sorted by Sample'!I$101</f>
        <v>17.144698877812861</v>
      </c>
      <c r="N62" s="19">
        <f t="shared" si="9"/>
        <v>38.662805728181269</v>
      </c>
      <c r="O62" s="19">
        <f t="shared" si="10"/>
        <v>2.639272344276133</v>
      </c>
      <c r="P62" s="19">
        <f t="shared" si="11"/>
        <v>6.8263859659630721E-2</v>
      </c>
      <c r="Q62" s="19"/>
      <c r="R62" s="19">
        <f>'[1]Raw Data Sorted by Sample'!K62*'[1]Raw Data Sorted by Sample'!K$101</f>
        <v>51.327447871624869</v>
      </c>
      <c r="S62" s="19">
        <f>'[1]Raw Data Sorted by Sample'!L62*'[1]Raw Data Sorted by Sample'!L$101</f>
        <v>12.589169347521242</v>
      </c>
      <c r="T62" s="19">
        <f>'[1]Raw Data Sorted by Sample'!M62*'[1]Raw Data Sorted by Sample'!M$101</f>
        <v>25.747291369873285</v>
      </c>
      <c r="U62" s="19">
        <f t="shared" si="12"/>
        <v>25.580156501751585</v>
      </c>
      <c r="V62" s="19">
        <f t="shared" si="13"/>
        <v>-13.158122022352043</v>
      </c>
      <c r="W62" s="19">
        <f t="shared" si="14"/>
        <v>-0.51438786238274381</v>
      </c>
      <c r="X62" s="19"/>
      <c r="Y62" s="19">
        <f>'[1]Raw Data Sorted by Sample'!O62*'[1]Raw Data Sorted by Sample'!O$101</f>
        <v>38.829417306158376</v>
      </c>
      <c r="Z62" s="19">
        <f>'[1]Raw Data Sorted by Sample'!P62*'[1]Raw Data Sorted by Sample'!P$101</f>
        <v>13.609119629049312</v>
      </c>
      <c r="AA62" s="19">
        <f>'[1]Raw Data Sorted by Sample'!Q62*'[1]Raw Data Sorted by Sample'!Q$101</f>
        <v>9.3952321590716714</v>
      </c>
      <c r="AB62" s="19">
        <f t="shared" si="15"/>
        <v>29.434185147086705</v>
      </c>
      <c r="AC62" s="19">
        <f t="shared" si="16"/>
        <v>4.2138874699776405</v>
      </c>
      <c r="AD62" s="19">
        <f t="shared" si="17"/>
        <v>0.14316304150837744</v>
      </c>
      <c r="AF62" s="162">
        <f t="shared" si="3"/>
        <v>45.402231997823314</v>
      </c>
      <c r="AG62" s="163">
        <f t="shared" si="4"/>
        <v>15.387603404292179</v>
      </c>
      <c r="AH62" s="164">
        <f t="shared" si="5"/>
        <v>15.963731550073128</v>
      </c>
    </row>
    <row r="63" spans="1:34">
      <c r="A63" t="s">
        <v>96</v>
      </c>
      <c r="B63" t="s">
        <v>97</v>
      </c>
      <c r="D63" s="19">
        <f>'[1]Raw Data Sorted by Sample'!C63*'[1]Raw Data Sorted by Sample'!C$101</f>
        <v>850.87009914715372</v>
      </c>
      <c r="E63" s="19">
        <f>'[1]Raw Data Sorted by Sample'!D63*'[1]Raw Data Sorted by Sample'!D$101</f>
        <v>61.299604085379855</v>
      </c>
      <c r="F63" s="19">
        <f>'[1]Raw Data Sorted by Sample'!E63*'[1]Raw Data Sorted by Sample'!E$101</f>
        <v>58.802494283801373</v>
      </c>
      <c r="G63" s="19">
        <f t="shared" si="6"/>
        <v>792.06760486335236</v>
      </c>
      <c r="H63" s="19">
        <f t="shared" si="7"/>
        <v>2.4971098015784818</v>
      </c>
      <c r="I63" s="11">
        <f t="shared" si="8"/>
        <v>3.1526473071819211E-3</v>
      </c>
      <c r="J63" s="19"/>
      <c r="K63" s="19">
        <f>'[1]Raw Data Sorted by Sample'!G63*'[1]Raw Data Sorted by Sample'!G$101</f>
        <v>811.3552592717607</v>
      </c>
      <c r="L63" s="19">
        <f>'[1]Raw Data Sorted by Sample'!H63*'[1]Raw Data Sorted by Sample'!H$101</f>
        <v>41.216606712685397</v>
      </c>
      <c r="M63" s="19">
        <f>'[1]Raw Data Sorted by Sample'!I63*'[1]Raw Data Sorted by Sample'!I$101</f>
        <v>31.582340038076321</v>
      </c>
      <c r="N63" s="19">
        <f t="shared" si="9"/>
        <v>779.77291923368443</v>
      </c>
      <c r="O63" s="19">
        <f t="shared" si="10"/>
        <v>9.6342666746090764</v>
      </c>
      <c r="P63" s="19">
        <f t="shared" si="11"/>
        <v>1.2355220907231653E-2</v>
      </c>
      <c r="Q63" s="19"/>
      <c r="R63" s="19">
        <f>'[1]Raw Data Sorted by Sample'!K63*'[1]Raw Data Sorted by Sample'!K$101</f>
        <v>1129.2038531757471</v>
      </c>
      <c r="S63" s="19">
        <f>'[1]Raw Data Sorted by Sample'!L63*'[1]Raw Data Sorted by Sample'!L$101</f>
        <v>53.054356535982372</v>
      </c>
      <c r="T63" s="19">
        <f>'[1]Raw Data Sorted by Sample'!M63*'[1]Raw Data Sorted by Sample'!M$101</f>
        <v>66.752236884856671</v>
      </c>
      <c r="U63" s="19">
        <f t="shared" si="12"/>
        <v>1062.4516162908903</v>
      </c>
      <c r="V63" s="19">
        <f t="shared" si="13"/>
        <v>-13.6978803488743</v>
      </c>
      <c r="W63" s="19">
        <f t="shared" si="14"/>
        <v>-1.2892709784465078E-2</v>
      </c>
      <c r="X63" s="19"/>
      <c r="Y63" s="19">
        <f>'[1]Raw Data Sorted by Sample'!O63*'[1]Raw Data Sorted by Sample'!O$101</f>
        <v>709.42394862062326</v>
      </c>
      <c r="Z63" s="19">
        <f>'[1]Raw Data Sorted by Sample'!P63*'[1]Raw Data Sorted by Sample'!P$101</f>
        <v>37.911118966637368</v>
      </c>
      <c r="AA63" s="19">
        <f>'[1]Raw Data Sorted by Sample'!Q63*'[1]Raw Data Sorted by Sample'!Q$101</f>
        <v>27.011292457331056</v>
      </c>
      <c r="AB63" s="19">
        <f t="shared" si="15"/>
        <v>682.41265616329224</v>
      </c>
      <c r="AC63" s="19">
        <f t="shared" si="16"/>
        <v>10.899826509306312</v>
      </c>
      <c r="AD63" s="19">
        <f t="shared" si="17"/>
        <v>1.59724858718009E-2</v>
      </c>
      <c r="AF63" s="162">
        <f t="shared" si="3"/>
        <v>875.2132900538212</v>
      </c>
      <c r="AG63" s="163">
        <f t="shared" si="4"/>
        <v>48.37042157517125</v>
      </c>
      <c r="AH63" s="164">
        <f t="shared" si="5"/>
        <v>46.037090916016354</v>
      </c>
    </row>
    <row r="64" spans="1:34">
      <c r="A64" t="s">
        <v>98</v>
      </c>
      <c r="B64" t="s">
        <v>99</v>
      </c>
      <c r="D64" s="19">
        <f>'[1]Raw Data Sorted by Sample'!C64*'[1]Raw Data Sorted by Sample'!C$101</f>
        <v>10170.197333725102</v>
      </c>
      <c r="E64" s="19">
        <f>'[1]Raw Data Sorted by Sample'!D64*'[1]Raw Data Sorted by Sample'!D$101</f>
        <v>336.66131767526076</v>
      </c>
      <c r="F64" s="19">
        <f>'[1]Raw Data Sorted by Sample'!E64*'[1]Raw Data Sorted by Sample'!E$101</f>
        <v>142.66834678692791</v>
      </c>
      <c r="G64" s="19">
        <f t="shared" si="6"/>
        <v>10027.528986938174</v>
      </c>
      <c r="H64" s="19">
        <f t="shared" si="7"/>
        <v>193.99297088833285</v>
      </c>
      <c r="I64" s="11">
        <f t="shared" si="8"/>
        <v>1.934603940223234E-2</v>
      </c>
      <c r="J64" s="19"/>
      <c r="K64" s="19">
        <f>'[1]Raw Data Sorted by Sample'!G64*'[1]Raw Data Sorted by Sample'!G$101</f>
        <v>10633.476069926726</v>
      </c>
      <c r="L64" s="19">
        <f>'[1]Raw Data Sorted by Sample'!H64*'[1]Raw Data Sorted by Sample'!H$101</f>
        <v>334.67884650700546</v>
      </c>
      <c r="M64" s="19">
        <f>'[1]Raw Data Sorted by Sample'!I64*'[1]Raw Data Sorted by Sample'!I$101</f>
        <v>134.45053330495347</v>
      </c>
      <c r="N64" s="19">
        <f t="shared" si="9"/>
        <v>10499.025536621773</v>
      </c>
      <c r="O64" s="19">
        <f t="shared" si="10"/>
        <v>200.22831320205199</v>
      </c>
      <c r="P64" s="19">
        <f t="shared" si="11"/>
        <v>1.9071133078363632E-2</v>
      </c>
      <c r="Q64" s="19"/>
      <c r="R64" s="19">
        <f>'[1]Raw Data Sorted by Sample'!K64*'[1]Raw Data Sorted by Sample'!K$101</f>
        <v>14528.111911854201</v>
      </c>
      <c r="S64" s="19">
        <f>'[1]Raw Data Sorted by Sample'!L64*'[1]Raw Data Sorted by Sample'!L$101</f>
        <v>321.92304474375749</v>
      </c>
      <c r="T64" s="19">
        <f>'[1]Raw Data Sorted by Sample'!M64*'[1]Raw Data Sorted by Sample'!M$101</f>
        <v>229.81841556072081</v>
      </c>
      <c r="U64" s="19">
        <f t="shared" si="12"/>
        <v>14298.29349629348</v>
      </c>
      <c r="V64" s="19">
        <f t="shared" si="13"/>
        <v>92.104629183036678</v>
      </c>
      <c r="W64" s="19">
        <f t="shared" si="14"/>
        <v>6.4416518801291072E-3</v>
      </c>
      <c r="X64" s="19"/>
      <c r="Y64" s="19">
        <f>'[1]Raw Data Sorted by Sample'!O64*'[1]Raw Data Sorted by Sample'!O$101</f>
        <v>9253.9946433974201</v>
      </c>
      <c r="Z64" s="19">
        <f>'[1]Raw Data Sorted by Sample'!P64*'[1]Raw Data Sorted by Sample'!P$101</f>
        <v>233.29919364084535</v>
      </c>
      <c r="AA64" s="19">
        <f>'[1]Raw Data Sorted by Sample'!Q64*'[1]Raw Data Sorted by Sample'!Q$101</f>
        <v>174.98619896270989</v>
      </c>
      <c r="AB64" s="19">
        <f t="shared" si="15"/>
        <v>9079.0084444347103</v>
      </c>
      <c r="AC64" s="19">
        <f t="shared" si="16"/>
        <v>58.312994678135453</v>
      </c>
      <c r="AD64" s="19">
        <f t="shared" si="17"/>
        <v>6.4228373654482505E-3</v>
      </c>
      <c r="AF64" s="162">
        <f t="shared" si="3"/>
        <v>11146.444989725862</v>
      </c>
      <c r="AG64" s="163">
        <f t="shared" si="4"/>
        <v>306.64060064171724</v>
      </c>
      <c r="AH64" s="164">
        <f t="shared" si="5"/>
        <v>170.48087365382801</v>
      </c>
    </row>
    <row r="65" spans="1:34">
      <c r="A65" t="s">
        <v>100</v>
      </c>
      <c r="B65" t="s">
        <v>101</v>
      </c>
      <c r="D65" s="19">
        <f>'[1]Raw Data Sorted by Sample'!C65*'[1]Raw Data Sorted by Sample'!C$101</f>
        <v>3287.3481262996115</v>
      </c>
      <c r="E65" s="19">
        <f>'[1]Raw Data Sorted by Sample'!D65*'[1]Raw Data Sorted by Sample'!D$101</f>
        <v>1598.6547541631603</v>
      </c>
      <c r="F65" s="19">
        <f>'[1]Raw Data Sorted by Sample'!E65*'[1]Raw Data Sorted by Sample'!E$101</f>
        <v>1608.8748026174505</v>
      </c>
      <c r="G65" s="19">
        <f t="shared" si="6"/>
        <v>1678.473323682161</v>
      </c>
      <c r="H65" s="19">
        <f t="shared" si="7"/>
        <v>-10.220048454290236</v>
      </c>
      <c r="I65" s="11">
        <f t="shared" si="8"/>
        <v>-6.0888953730107208E-3</v>
      </c>
      <c r="J65" s="19"/>
      <c r="K65" s="19">
        <f>'[1]Raw Data Sorted by Sample'!G65*'[1]Raw Data Sorted by Sample'!G$101</f>
        <v>2489.8732824212761</v>
      </c>
      <c r="L65" s="19">
        <f>'[1]Raw Data Sorted by Sample'!H65*'[1]Raw Data Sorted by Sample'!H$101</f>
        <v>778.16953473550029</v>
      </c>
      <c r="M65" s="19">
        <f>'[1]Raw Data Sorted by Sample'!I65*'[1]Raw Data Sorted by Sample'!I$101</f>
        <v>758.87851348634808</v>
      </c>
      <c r="N65" s="19">
        <f t="shared" si="9"/>
        <v>1730.9947689349281</v>
      </c>
      <c r="O65" s="19">
        <f t="shared" si="10"/>
        <v>19.291021249152209</v>
      </c>
      <c r="P65" s="19">
        <f t="shared" si="11"/>
        <v>1.1144471141886738E-2</v>
      </c>
      <c r="Q65" s="19"/>
      <c r="R65" s="19">
        <f>'[1]Raw Data Sorted by Sample'!K65*'[1]Raw Data Sorted by Sample'!K$101</f>
        <v>3819.0065380673268</v>
      </c>
      <c r="S65" s="19">
        <f>'[1]Raw Data Sorted by Sample'!L65*'[1]Raw Data Sorted by Sample'!L$101</f>
        <v>1503.5065106468226</v>
      </c>
      <c r="T65" s="19">
        <f>'[1]Raw Data Sorted by Sample'!M65*'[1]Raw Data Sorted by Sample'!M$101</f>
        <v>1412.2866118067532</v>
      </c>
      <c r="U65" s="19">
        <f t="shared" si="12"/>
        <v>2406.7199262605736</v>
      </c>
      <c r="V65" s="19">
        <f t="shared" si="13"/>
        <v>91.219898840069391</v>
      </c>
      <c r="W65" s="19">
        <f t="shared" si="14"/>
        <v>3.790216628230679E-2</v>
      </c>
      <c r="X65" s="19"/>
      <c r="Y65" s="19">
        <f>'[1]Raw Data Sorted by Sample'!O65*'[1]Raw Data Sorted by Sample'!O$101</f>
        <v>2611.0159529114067</v>
      </c>
      <c r="Z65" s="19">
        <f>'[1]Raw Data Sorted by Sample'!P65*'[1]Raw Data Sorted by Sample'!P$101</f>
        <v>951.66629405994831</v>
      </c>
      <c r="AA65" s="19">
        <f>'[1]Raw Data Sorted by Sample'!Q65*'[1]Raw Data Sorted by Sample'!Q$101</f>
        <v>1148.5671314465119</v>
      </c>
      <c r="AB65" s="19">
        <f t="shared" si="15"/>
        <v>1462.4488214648948</v>
      </c>
      <c r="AC65" s="19">
        <f t="shared" si="16"/>
        <v>-196.90083738656358</v>
      </c>
      <c r="AD65" s="19">
        <f t="shared" si="17"/>
        <v>-0.13463776270087416</v>
      </c>
      <c r="AF65" s="162">
        <f t="shared" si="3"/>
        <v>3051.8109749249052</v>
      </c>
      <c r="AG65" s="163">
        <f t="shared" si="4"/>
        <v>1207.9992734013579</v>
      </c>
      <c r="AH65" s="164">
        <f t="shared" si="5"/>
        <v>1232.151764839266</v>
      </c>
    </row>
    <row r="66" spans="1:34">
      <c r="A66" t="s">
        <v>102</v>
      </c>
      <c r="B66" t="s">
        <v>103</v>
      </c>
      <c r="D66" s="19">
        <f>'[1]Raw Data Sorted by Sample'!C66*'[1]Raw Data Sorted by Sample'!C$101</f>
        <v>3832.3649195371127</v>
      </c>
      <c r="E66" s="19">
        <f>'[1]Raw Data Sorted by Sample'!D66*'[1]Raw Data Sorted by Sample'!D$101</f>
        <v>227.68424374569659</v>
      </c>
      <c r="F66" s="19">
        <f>'[1]Raw Data Sorted by Sample'!E66*'[1]Raw Data Sorted by Sample'!E$101</f>
        <v>89.649704399893892</v>
      </c>
      <c r="G66" s="19">
        <f t="shared" si="6"/>
        <v>3742.7152151372188</v>
      </c>
      <c r="H66" s="19">
        <f t="shared" si="7"/>
        <v>138.0345393458027</v>
      </c>
      <c r="I66" s="11">
        <f t="shared" si="8"/>
        <v>3.688085558514554E-2</v>
      </c>
      <c r="J66" s="19"/>
      <c r="K66" s="19">
        <f>'[1]Raw Data Sorted by Sample'!G66*'[1]Raw Data Sorted by Sample'!G$101</f>
        <v>3791.6906494803316</v>
      </c>
      <c r="L66" s="19">
        <f>'[1]Raw Data Sorted by Sample'!H66*'[1]Raw Data Sorted by Sample'!H$101</f>
        <v>182.17740167006946</v>
      </c>
      <c r="M66" s="19">
        <f>'[1]Raw Data Sorted by Sample'!I66*'[1]Raw Data Sorted by Sample'!I$101</f>
        <v>83.918789244031359</v>
      </c>
      <c r="N66" s="19">
        <f t="shared" si="9"/>
        <v>3707.7718602363002</v>
      </c>
      <c r="O66" s="19">
        <f t="shared" si="10"/>
        <v>98.258612426038098</v>
      </c>
      <c r="P66" s="19">
        <f t="shared" si="11"/>
        <v>2.6500716907586642E-2</v>
      </c>
      <c r="Q66" s="19"/>
      <c r="R66" s="19">
        <f>'[1]Raw Data Sorted by Sample'!K66*'[1]Raw Data Sorted by Sample'!K$101</f>
        <v>5536.0318775823962</v>
      </c>
      <c r="S66" s="19">
        <f>'[1]Raw Data Sorted by Sample'!L66*'[1]Raw Data Sorted by Sample'!L$101</f>
        <v>259.87642438811707</v>
      </c>
      <c r="T66" s="19">
        <f>'[1]Raw Data Sorted by Sample'!M66*'[1]Raw Data Sorted by Sample'!M$101</f>
        <v>137.31888730599087</v>
      </c>
      <c r="U66" s="19">
        <f t="shared" si="12"/>
        <v>5398.7129902764054</v>
      </c>
      <c r="V66" s="19">
        <f t="shared" si="13"/>
        <v>122.5575370821262</v>
      </c>
      <c r="W66" s="19">
        <f t="shared" si="14"/>
        <v>2.2701250706022705E-2</v>
      </c>
      <c r="X66" s="19"/>
      <c r="Y66" s="19">
        <f>'[1]Raw Data Sorted by Sample'!O66*'[1]Raw Data Sorted by Sample'!O$101</f>
        <v>3466.3125773578681</v>
      </c>
      <c r="Z66" s="19">
        <f>'[1]Raw Data Sorted by Sample'!P66*'[1]Raw Data Sorted by Sample'!P$101</f>
        <v>197.33223462121501</v>
      </c>
      <c r="AA66" s="19">
        <f>'[1]Raw Data Sorted by Sample'!Q66*'[1]Raw Data Sorted by Sample'!Q$101</f>
        <v>95.126725610600673</v>
      </c>
      <c r="AB66" s="19">
        <f t="shared" si="15"/>
        <v>3371.1858517472674</v>
      </c>
      <c r="AC66" s="19">
        <f t="shared" si="16"/>
        <v>102.20550901061434</v>
      </c>
      <c r="AD66" s="19">
        <f t="shared" si="17"/>
        <v>3.0317375993270074E-2</v>
      </c>
      <c r="AF66" s="162">
        <f t="shared" si="3"/>
        <v>4156.6000059894268</v>
      </c>
      <c r="AG66" s="163">
        <f t="shared" si="4"/>
        <v>216.7675761062745</v>
      </c>
      <c r="AH66" s="164">
        <f t="shared" si="5"/>
        <v>101.50352664012919</v>
      </c>
    </row>
    <row r="67" spans="1:34">
      <c r="A67" t="s">
        <v>104</v>
      </c>
      <c r="B67" t="s">
        <v>105</v>
      </c>
      <c r="D67" s="19">
        <f>'[1]Raw Data Sorted by Sample'!C67*'[1]Raw Data Sorted by Sample'!C$101</f>
        <v>1585.6079280053041</v>
      </c>
      <c r="E67" s="19">
        <f>'[1]Raw Data Sorted by Sample'!D67*'[1]Raw Data Sorted by Sample'!D$101</f>
        <v>1523.7330158365849</v>
      </c>
      <c r="F67" s="19">
        <f>'[1]Raw Data Sorted by Sample'!E67*'[1]Raw Data Sorted by Sample'!E$101</f>
        <v>1345.7095413145364</v>
      </c>
      <c r="G67" s="19">
        <f t="shared" si="6"/>
        <v>239.89838669076767</v>
      </c>
      <c r="H67" s="19">
        <f t="shared" si="7"/>
        <v>178.02347452204845</v>
      </c>
      <c r="I67" s="11">
        <f t="shared" si="8"/>
        <v>0.74207866496210817</v>
      </c>
      <c r="J67" s="19"/>
      <c r="K67" s="19">
        <f>'[1]Raw Data Sorted by Sample'!G67*'[1]Raw Data Sorted by Sample'!G$101</f>
        <v>1470.3131021194606</v>
      </c>
      <c r="L67" s="19">
        <f>'[1]Raw Data Sorted by Sample'!H67*'[1]Raw Data Sorted by Sample'!H$101</f>
        <v>1412.0809459766017</v>
      </c>
      <c r="M67" s="19">
        <f>'[1]Raw Data Sorted by Sample'!I67*'[1]Raw Data Sorted by Sample'!I$101</f>
        <v>1372.4782627975453</v>
      </c>
      <c r="N67" s="19">
        <f t="shared" si="9"/>
        <v>97.834839321915297</v>
      </c>
      <c r="O67" s="19">
        <f t="shared" si="10"/>
        <v>39.602683179056385</v>
      </c>
      <c r="P67" s="19">
        <f t="shared" si="11"/>
        <v>0.40479121193982748</v>
      </c>
      <c r="Q67" s="19"/>
      <c r="R67" s="19">
        <f>'[1]Raw Data Sorted by Sample'!K67*'[1]Raw Data Sorted by Sample'!K$101</f>
        <v>2240.076474968771</v>
      </c>
      <c r="S67" s="19">
        <f>'[1]Raw Data Sorted by Sample'!L67*'[1]Raw Data Sorted by Sample'!L$101</f>
        <v>2093.3990172163894</v>
      </c>
      <c r="T67" s="19">
        <f>'[1]Raw Data Sorted by Sample'!M67*'[1]Raw Data Sorted by Sample'!M$101</f>
        <v>2192.3341799755067</v>
      </c>
      <c r="U67" s="19">
        <f t="shared" si="12"/>
        <v>47.742294993264295</v>
      </c>
      <c r="V67" s="19">
        <f t="shared" si="13"/>
        <v>-98.935162759117247</v>
      </c>
      <c r="W67" s="19">
        <f t="shared" si="14"/>
        <v>-2.0722749665275932</v>
      </c>
      <c r="X67" s="19"/>
      <c r="Y67" s="19">
        <f>'[1]Raw Data Sorted by Sample'!O67*'[1]Raw Data Sorted by Sample'!O$101</f>
        <v>1331.7440692301345</v>
      </c>
      <c r="Z67" s="19">
        <f>'[1]Raw Data Sorted by Sample'!P67*'[1]Raw Data Sorted by Sample'!P$101</f>
        <v>1235.5136463229769</v>
      </c>
      <c r="AA67" s="19">
        <f>'[1]Raw Data Sorted by Sample'!Q67*'[1]Raw Data Sorted by Sample'!Q$101</f>
        <v>1398.715187681795</v>
      </c>
      <c r="AB67" s="19">
        <f t="shared" si="15"/>
        <v>-66.971118451660459</v>
      </c>
      <c r="AC67" s="19">
        <f t="shared" si="16"/>
        <v>-163.20154135881808</v>
      </c>
      <c r="AD67" s="19">
        <f t="shared" si="17"/>
        <v>2.4368943677805892</v>
      </c>
      <c r="AF67" s="162">
        <f t="shared" ref="AF67:AF90" si="18">AVERAGE(D67,K67,R67,Y67)</f>
        <v>1656.9353935809174</v>
      </c>
      <c r="AG67" s="163">
        <f t="shared" ref="AG67:AG90" si="19">AVERAGE(E67,L67,S67,Z67)</f>
        <v>1566.1816563381381</v>
      </c>
      <c r="AH67" s="164">
        <f t="shared" ref="AH67:AH90" si="20">AVERAGE(F67,M67,T67,AA67)</f>
        <v>1577.309292942346</v>
      </c>
    </row>
    <row r="68" spans="1:34">
      <c r="A68" t="s">
        <v>106</v>
      </c>
      <c r="B68" t="s">
        <v>107</v>
      </c>
      <c r="D68" s="19">
        <f>'[1]Raw Data Sorted by Sample'!C68*'[1]Raw Data Sorted by Sample'!C$101</f>
        <v>2458.3246918602904</v>
      </c>
      <c r="E68" s="19">
        <f>'[1]Raw Data Sorted by Sample'!D68*'[1]Raw Data Sorted by Sample'!D$101</f>
        <v>30.163297248361516</v>
      </c>
      <c r="F68" s="19">
        <f>'[1]Raw Data Sorted by Sample'!E68*'[1]Raw Data Sorted by Sample'!E$101</f>
        <v>25.063358219325174</v>
      </c>
      <c r="G68" s="19">
        <f t="shared" si="6"/>
        <v>2433.2613336409654</v>
      </c>
      <c r="H68" s="19">
        <f t="shared" si="7"/>
        <v>5.0999390290363422</v>
      </c>
      <c r="I68" s="11">
        <f t="shared" si="8"/>
        <v>2.0959273706146241E-3</v>
      </c>
      <c r="J68" s="19"/>
      <c r="K68" s="19">
        <f>'[1]Raw Data Sorted by Sample'!G68*'[1]Raw Data Sorted by Sample'!G$101</f>
        <v>2653.002911269567</v>
      </c>
      <c r="L68" s="19">
        <f>'[1]Raw Data Sorted by Sample'!H68*'[1]Raw Data Sorted by Sample'!H$101</f>
        <v>19.783971222088994</v>
      </c>
      <c r="M68" s="19">
        <f>'[1]Raw Data Sorted by Sample'!I68*'[1]Raw Data Sorted by Sample'!I$101</f>
        <v>22.558814312911657</v>
      </c>
      <c r="N68" s="19">
        <f t="shared" si="9"/>
        <v>2630.4440969566554</v>
      </c>
      <c r="O68" s="19">
        <f t="shared" si="10"/>
        <v>-2.7748430908226638</v>
      </c>
      <c r="P68" s="19">
        <f t="shared" si="11"/>
        <v>-1.054895290887601E-3</v>
      </c>
      <c r="Q68" s="19"/>
      <c r="R68" s="19">
        <f>'[1]Raw Data Sorted by Sample'!K68*'[1]Raw Data Sorted by Sample'!K$101</f>
        <v>3443.8273357675926</v>
      </c>
      <c r="S68" s="19">
        <f>'[1]Raw Data Sorted by Sample'!L68*'[1]Raw Data Sorted by Sample'!L$101</f>
        <v>31.472923368803105</v>
      </c>
      <c r="T68" s="19">
        <f>'[1]Raw Data Sorted by Sample'!M68*'[1]Raw Data Sorted by Sample'!M$101</f>
        <v>51.494582739746569</v>
      </c>
      <c r="U68" s="19">
        <f t="shared" si="12"/>
        <v>3392.3327530278461</v>
      </c>
      <c r="V68" s="19">
        <f t="shared" si="13"/>
        <v>-20.021659370943464</v>
      </c>
      <c r="W68" s="19">
        <f t="shared" si="14"/>
        <v>-5.9020328572051244E-3</v>
      </c>
      <c r="X68" s="19"/>
      <c r="Y68" s="19">
        <f>'[1]Raw Data Sorted by Sample'!O68*'[1]Raw Data Sorted by Sample'!O$101</f>
        <v>2322.4189323926616</v>
      </c>
      <c r="Z68" s="19">
        <f>'[1]Raw Data Sorted by Sample'!P68*'[1]Raw Data Sorted by Sample'!P$101</f>
        <v>21.385759417077491</v>
      </c>
      <c r="AA68" s="19">
        <f>'[1]Raw Data Sorted by Sample'!Q68*'[1]Raw Data Sorted by Sample'!Q$101</f>
        <v>34.05771657663481</v>
      </c>
      <c r="AB68" s="19">
        <f t="shared" si="15"/>
        <v>2288.3612158160267</v>
      </c>
      <c r="AC68" s="19">
        <f t="shared" si="16"/>
        <v>-12.671957159557319</v>
      </c>
      <c r="AD68" s="19">
        <f t="shared" si="17"/>
        <v>-5.5375685761386738E-3</v>
      </c>
      <c r="AF68" s="162">
        <f t="shared" si="18"/>
        <v>2719.3934678225278</v>
      </c>
      <c r="AG68" s="163">
        <f t="shared" si="19"/>
        <v>25.701487814082778</v>
      </c>
      <c r="AH68" s="164">
        <f t="shared" si="20"/>
        <v>33.293617962154556</v>
      </c>
    </row>
    <row r="69" spans="1:34">
      <c r="A69" t="s">
        <v>108</v>
      </c>
      <c r="B69" t="s">
        <v>109</v>
      </c>
      <c r="D69" s="19">
        <f>'[1]Raw Data Sorted by Sample'!C69*'[1]Raw Data Sorted by Sample'!C$101</f>
        <v>1791.4265060422508</v>
      </c>
      <c r="E69" s="19">
        <f>'[1]Raw Data Sorted by Sample'!D69*'[1]Raw Data Sorted by Sample'!D$101</f>
        <v>34.055335602988805</v>
      </c>
      <c r="F69" s="19">
        <f>'[1]Raw Data Sorted by Sample'!E69*'[1]Raw Data Sorted by Sample'!E$101</f>
        <v>22.171432270941501</v>
      </c>
      <c r="G69" s="19">
        <f t="shared" si="6"/>
        <v>1769.2550737713093</v>
      </c>
      <c r="H69" s="19">
        <f t="shared" si="7"/>
        <v>11.883903332047304</v>
      </c>
      <c r="I69" s="11">
        <f t="shared" si="8"/>
        <v>6.7168965675004728E-3</v>
      </c>
      <c r="J69" s="19"/>
      <c r="K69" s="19">
        <f>'[1]Raw Data Sorted by Sample'!G69*'[1]Raw Data Sorted by Sample'!G$101</f>
        <v>1710.7146604222044</v>
      </c>
      <c r="L69" s="19">
        <f>'[1]Raw Data Sorted by Sample'!H69*'[1]Raw Data Sorted by Sample'!H$101</f>
        <v>15.662310550820452</v>
      </c>
      <c r="M69" s="19">
        <f>'[1]Raw Data Sorted by Sample'!I69*'[1]Raw Data Sorted by Sample'!I$101</f>
        <v>20.754109167878724</v>
      </c>
      <c r="N69" s="19">
        <f t="shared" si="9"/>
        <v>1689.9605512543255</v>
      </c>
      <c r="O69" s="19">
        <f t="shared" si="10"/>
        <v>-5.0917986170582719</v>
      </c>
      <c r="P69" s="19">
        <f t="shared" si="11"/>
        <v>-3.012968920060902E-3</v>
      </c>
      <c r="Q69" s="19"/>
      <c r="R69" s="19">
        <f>'[1]Raw Data Sorted by Sample'!K69*'[1]Raw Data Sorted by Sample'!K$101</f>
        <v>2590.8140354248744</v>
      </c>
      <c r="S69" s="19">
        <f>'[1]Raw Data Sorted by Sample'!L69*'[1]Raw Data Sorted by Sample'!L$101</f>
        <v>26.976791458974088</v>
      </c>
      <c r="T69" s="19">
        <f>'[1]Raw Data Sorted by Sample'!M69*'[1]Raw Data Sorted by Sample'!M$101</f>
        <v>29.561704906150808</v>
      </c>
      <c r="U69" s="19">
        <f t="shared" si="12"/>
        <v>2561.2523305187237</v>
      </c>
      <c r="V69" s="19">
        <f t="shared" si="13"/>
        <v>-2.5849134471767208</v>
      </c>
      <c r="W69" s="19">
        <f t="shared" si="14"/>
        <v>-1.0092381044913309E-3</v>
      </c>
      <c r="X69" s="19"/>
      <c r="Y69" s="19">
        <f>'[1]Raw Data Sorted by Sample'!O69*'[1]Raw Data Sorted by Sample'!O$101</f>
        <v>1641.3299639684244</v>
      </c>
      <c r="Z69" s="19">
        <f>'[1]Raw Data Sorted by Sample'!P69*'[1]Raw Data Sorted by Sample'!P$101</f>
        <v>22.357839390581013</v>
      </c>
      <c r="AA69" s="19">
        <f>'[1]Raw Data Sorted by Sample'!Q69*'[1]Raw Data Sorted by Sample'!Q$101</f>
        <v>19.964868338027301</v>
      </c>
      <c r="AB69" s="19">
        <f t="shared" si="15"/>
        <v>1621.365095630397</v>
      </c>
      <c r="AC69" s="19">
        <f t="shared" si="16"/>
        <v>2.3929710525537118</v>
      </c>
      <c r="AD69" s="19">
        <f t="shared" si="17"/>
        <v>1.475898956381141E-3</v>
      </c>
      <c r="AF69" s="162">
        <f t="shared" si="18"/>
        <v>1933.5712914644387</v>
      </c>
      <c r="AG69" s="163">
        <f t="shared" si="19"/>
        <v>24.763069250841092</v>
      </c>
      <c r="AH69" s="164">
        <f t="shared" si="20"/>
        <v>23.113028670749582</v>
      </c>
    </row>
    <row r="70" spans="1:34">
      <c r="A70" t="s">
        <v>110</v>
      </c>
      <c r="B70" t="s">
        <v>111</v>
      </c>
      <c r="D70" s="19">
        <f>'[1]Raw Data Sorted by Sample'!C70*'[1]Raw Data Sorted by Sample'!C$101</f>
        <v>6164.2089209836367</v>
      </c>
      <c r="E70" s="19">
        <f>'[1]Raw Data Sorted by Sample'!D70*'[1]Raw Data Sorted by Sample'!D$101</f>
        <v>107.03105475225054</v>
      </c>
      <c r="F70" s="19">
        <f>'[1]Raw Data Sorted by Sample'!E70*'[1]Raw Data Sorted by Sample'!E$101</f>
        <v>103.14535882568437</v>
      </c>
      <c r="G70" s="19">
        <f t="shared" si="6"/>
        <v>6061.0635621579522</v>
      </c>
      <c r="H70" s="19">
        <f t="shared" si="7"/>
        <v>3.8856959265661715</v>
      </c>
      <c r="I70" s="11">
        <f t="shared" si="8"/>
        <v>6.410914333296856E-4</v>
      </c>
      <c r="J70" s="19"/>
      <c r="K70" s="19">
        <f>'[1]Raw Data Sorted by Sample'!G70*'[1]Raw Data Sorted by Sample'!G$101</f>
        <v>6032.5766036594805</v>
      </c>
      <c r="L70" s="19">
        <f>'[1]Raw Data Sorted by Sample'!H70*'[1]Raw Data Sorted by Sample'!H$101</f>
        <v>81.608881291117086</v>
      </c>
      <c r="M70" s="19">
        <f>'[1]Raw Data Sorted by Sample'!I70*'[1]Raw Data Sorted by Sample'!I$101</f>
        <v>91.137609824163093</v>
      </c>
      <c r="N70" s="19">
        <f t="shared" si="9"/>
        <v>5941.438993835317</v>
      </c>
      <c r="O70" s="19">
        <f t="shared" si="10"/>
        <v>-9.5287285330460065</v>
      </c>
      <c r="P70" s="19">
        <f t="shared" si="11"/>
        <v>-1.6037745305359137E-3</v>
      </c>
      <c r="Q70" s="19"/>
      <c r="R70" s="19">
        <f>'[1]Raw Data Sorted by Sample'!K70*'[1]Raw Data Sorted by Sample'!K$101</f>
        <v>8427.4781076839317</v>
      </c>
      <c r="S70" s="19">
        <f>'[1]Raw Data Sorted by Sample'!L70*'[1]Raw Data Sorted by Sample'!L$101</f>
        <v>137.58163644076785</v>
      </c>
      <c r="T70" s="19">
        <f>'[1]Raw Data Sorted by Sample'!M70*'[1]Raw Data Sorted by Sample'!M$101</f>
        <v>130.64366361750518</v>
      </c>
      <c r="U70" s="19">
        <f t="shared" si="12"/>
        <v>8296.8344440664259</v>
      </c>
      <c r="V70" s="19">
        <f t="shared" si="13"/>
        <v>6.937972823262669</v>
      </c>
      <c r="W70" s="19">
        <f t="shared" si="14"/>
        <v>8.3621926772619139E-4</v>
      </c>
      <c r="X70" s="19"/>
      <c r="Y70" s="19">
        <f>'[1]Raw Data Sorted by Sample'!O70*'[1]Raw Data Sorted by Sample'!O$101</f>
        <v>5313.3335086778343</v>
      </c>
      <c r="Z70" s="19">
        <f>'[1]Raw Data Sorted by Sample'!P70*'[1]Raw Data Sorted by Sample'!P$101</f>
        <v>65.129358224735995</v>
      </c>
      <c r="AA70" s="19">
        <f>'[1]Raw Data Sorted by Sample'!Q70*'[1]Raw Data Sorted by Sample'!Q$101</f>
        <v>66.941029133385655</v>
      </c>
      <c r="AB70" s="19">
        <f t="shared" si="15"/>
        <v>5246.3924795444491</v>
      </c>
      <c r="AC70" s="19">
        <f t="shared" si="16"/>
        <v>-1.8116709086496599</v>
      </c>
      <c r="AD70" s="19">
        <f t="shared" si="17"/>
        <v>-3.4531745684550266E-4</v>
      </c>
      <c r="AF70" s="162">
        <f t="shared" si="18"/>
        <v>6484.399285251221</v>
      </c>
      <c r="AG70" s="163">
        <f t="shared" si="19"/>
        <v>97.837732677217872</v>
      </c>
      <c r="AH70" s="164">
        <f t="shared" si="20"/>
        <v>97.966915350184578</v>
      </c>
    </row>
    <row r="71" spans="1:34">
      <c r="A71" t="s">
        <v>112</v>
      </c>
      <c r="B71" t="s">
        <v>113</v>
      </c>
      <c r="D71" s="19">
        <f>'[1]Raw Data Sorted by Sample'!C71*'[1]Raw Data Sorted by Sample'!C$101</f>
        <v>4347.4862768586327</v>
      </c>
      <c r="E71" s="19">
        <f>'[1]Raw Data Sorted by Sample'!D71*'[1]Raw Data Sorted by Sample'!D$101</f>
        <v>1768.9314321781044</v>
      </c>
      <c r="F71" s="19">
        <f>'[1]Raw Data Sorted by Sample'!E71*'[1]Raw Data Sorted by Sample'!E$101</f>
        <v>1681.1729513270425</v>
      </c>
      <c r="G71" s="19">
        <f t="shared" si="6"/>
        <v>2666.3133255315902</v>
      </c>
      <c r="H71" s="19">
        <f t="shared" si="7"/>
        <v>87.758480851061904</v>
      </c>
      <c r="I71" s="11">
        <f t="shared" si="8"/>
        <v>3.291379149281537E-2</v>
      </c>
      <c r="J71" s="19"/>
      <c r="K71" s="19">
        <f>'[1]Raw Data Sorted by Sample'!G71*'[1]Raw Data Sorted by Sample'!G$101</f>
        <v>3469.7242767534422</v>
      </c>
      <c r="L71" s="19">
        <f>'[1]Raw Data Sorted by Sample'!H71*'[1]Raw Data Sorted by Sample'!H$101</f>
        <v>693.26332490736843</v>
      </c>
      <c r="M71" s="19">
        <f>'[1]Raw Data Sorted by Sample'!I71*'[1]Raw Data Sorted by Sample'!I$101</f>
        <v>706.54206428039311</v>
      </c>
      <c r="N71" s="19">
        <f t="shared" si="9"/>
        <v>2763.1822124730488</v>
      </c>
      <c r="O71" s="19">
        <f t="shared" si="10"/>
        <v>-13.278739373024678</v>
      </c>
      <c r="P71" s="19">
        <f t="shared" si="11"/>
        <v>-4.8055967185530639E-3</v>
      </c>
      <c r="Q71" s="19"/>
      <c r="R71" s="19">
        <f>'[1]Raw Data Sorted by Sample'!K71*'[1]Raw Data Sorted by Sample'!K$101</f>
        <v>5042.3107123410527</v>
      </c>
      <c r="S71" s="19">
        <f>'[1]Raw Data Sorted by Sample'!L71*'[1]Raw Data Sorted by Sample'!L$101</f>
        <v>1107.8469025818692</v>
      </c>
      <c r="T71" s="19">
        <f>'[1]Raw Data Sorted by Sample'!M71*'[1]Raw Data Sorted by Sample'!M$101</f>
        <v>1133.834423658494</v>
      </c>
      <c r="U71" s="19">
        <f t="shared" si="12"/>
        <v>3908.4762886825588</v>
      </c>
      <c r="V71" s="19">
        <f t="shared" si="13"/>
        <v>-25.987521076624716</v>
      </c>
      <c r="W71" s="19">
        <f t="shared" si="14"/>
        <v>-6.6490159226178661E-3</v>
      </c>
      <c r="X71" s="19"/>
      <c r="Y71" s="19">
        <f>'[1]Raw Data Sorted by Sample'!O71*'[1]Raw Data Sorted by Sample'!O$101</f>
        <v>3402.2965109882557</v>
      </c>
      <c r="Z71" s="19">
        <f>'[1]Raw Data Sorted by Sample'!P71*'[1]Raw Data Sorted by Sample'!P$101</f>
        <v>795.16141832588119</v>
      </c>
      <c r="AA71" s="19">
        <f>'[1]Raw Data Sorted by Sample'!Q71*'[1]Raw Data Sorted by Sample'!Q$101</f>
        <v>928.95357972821148</v>
      </c>
      <c r="AB71" s="19">
        <f t="shared" si="15"/>
        <v>2473.3429312600442</v>
      </c>
      <c r="AC71" s="19">
        <f t="shared" si="16"/>
        <v>-133.79216140233029</v>
      </c>
      <c r="AD71" s="19">
        <f t="shared" si="17"/>
        <v>-5.4093655882231383E-2</v>
      </c>
      <c r="AF71" s="162">
        <f t="shared" si="18"/>
        <v>4065.4544442353458</v>
      </c>
      <c r="AG71" s="163">
        <f t="shared" si="19"/>
        <v>1091.3007694983057</v>
      </c>
      <c r="AH71" s="164">
        <f t="shared" si="20"/>
        <v>1112.6257547485352</v>
      </c>
    </row>
    <row r="72" spans="1:34">
      <c r="A72" t="s">
        <v>114</v>
      </c>
      <c r="B72" t="s">
        <v>115</v>
      </c>
      <c r="D72" s="19">
        <f>'[1]Raw Data Sorted by Sample'!C72*'[1]Raw Data Sorted by Sample'!C$101</f>
        <v>938.25675797848305</v>
      </c>
      <c r="E72" s="19">
        <f>'[1]Raw Data Sorted by Sample'!D72*'[1]Raw Data Sorted by Sample'!D$101</f>
        <v>132.32930405732793</v>
      </c>
      <c r="F72" s="19">
        <f>'[1]Raw Data Sorted by Sample'!E72*'[1]Raw Data Sorted by Sample'!E$101</f>
        <v>129.17269236113745</v>
      </c>
      <c r="G72" s="19">
        <f t="shared" si="6"/>
        <v>809.08406561734557</v>
      </c>
      <c r="H72" s="19">
        <f t="shared" si="7"/>
        <v>3.1566116961904811</v>
      </c>
      <c r="I72" s="11">
        <f t="shared" si="8"/>
        <v>3.9014631857592326E-3</v>
      </c>
      <c r="J72" s="19"/>
      <c r="K72" s="19">
        <f>'[1]Raw Data Sorted by Sample'!G72*'[1]Raw Data Sorted by Sample'!G$101</f>
        <v>991.65642799881869</v>
      </c>
      <c r="L72" s="19">
        <f>'[1]Raw Data Sorted by Sample'!H72*'[1]Raw Data Sorted by Sample'!H$101</f>
        <v>47.811263786715067</v>
      </c>
      <c r="M72" s="19">
        <f>'[1]Raw Data Sorted by Sample'!I72*'[1]Raw Data Sorted by Sample'!I$101</f>
        <v>71.285853228800832</v>
      </c>
      <c r="N72" s="19">
        <f t="shared" si="9"/>
        <v>920.37057477001781</v>
      </c>
      <c r="O72" s="19">
        <f t="shared" si="10"/>
        <v>-23.474589442085765</v>
      </c>
      <c r="P72" s="19">
        <f t="shared" si="11"/>
        <v>-2.5505584473896937E-2</v>
      </c>
      <c r="Q72" s="19"/>
      <c r="R72" s="19">
        <f>'[1]Raw Data Sorted by Sample'!K72*'[1]Raw Data Sorted by Sample'!K$101</f>
        <v>1433.5022941289517</v>
      </c>
      <c r="S72" s="19">
        <f>'[1]Raw Data Sorted by Sample'!L72*'[1]Raw Data Sorted by Sample'!L$101</f>
        <v>82.728827140853866</v>
      </c>
      <c r="T72" s="19">
        <f>'[1]Raw Data Sorted by Sample'!M72*'[1]Raw Data Sorted by Sample'!M$101</f>
        <v>79.149080877758621</v>
      </c>
      <c r="U72" s="19">
        <f t="shared" si="12"/>
        <v>1354.353213251193</v>
      </c>
      <c r="V72" s="19">
        <f t="shared" si="13"/>
        <v>3.5797462630952452</v>
      </c>
      <c r="W72" s="19">
        <f t="shared" si="14"/>
        <v>2.6431408203343677E-3</v>
      </c>
      <c r="X72" s="19"/>
      <c r="Y72" s="19">
        <f>'[1]Raw Data Sorted by Sample'!O72*'[1]Raw Data Sorted by Sample'!O$101</f>
        <v>1024.2570619137994</v>
      </c>
      <c r="Z72" s="19">
        <f>'[1]Raw Data Sorted by Sample'!P72*'[1]Raw Data Sorted by Sample'!P$101</f>
        <v>73.878077986267698</v>
      </c>
      <c r="AA72" s="19">
        <f>'[1]Raw Data Sorted by Sample'!Q72*'[1]Raw Data Sorted by Sample'!Q$101</f>
        <v>77.510665312341288</v>
      </c>
      <c r="AB72" s="19">
        <f t="shared" si="15"/>
        <v>946.74639660145806</v>
      </c>
      <c r="AC72" s="19">
        <f t="shared" si="16"/>
        <v>-3.6325873260735904</v>
      </c>
      <c r="AD72" s="19">
        <f t="shared" si="17"/>
        <v>-3.8369169812671202E-3</v>
      </c>
      <c r="AF72" s="162">
        <f t="shared" si="18"/>
        <v>1096.9181355050132</v>
      </c>
      <c r="AG72" s="163">
        <f t="shared" si="19"/>
        <v>84.186868242791149</v>
      </c>
      <c r="AH72" s="164">
        <f t="shared" si="20"/>
        <v>89.279572945009562</v>
      </c>
    </row>
    <row r="73" spans="1:34">
      <c r="A73" t="s">
        <v>116</v>
      </c>
      <c r="B73" t="s">
        <v>117</v>
      </c>
      <c r="D73" s="19">
        <f>'[1]Raw Data Sorted by Sample'!C73*'[1]Raw Data Sorted by Sample'!C$101</f>
        <v>1255.6083084712052</v>
      </c>
      <c r="E73" s="19">
        <f>'[1]Raw Data Sorted by Sample'!D73*'[1]Raw Data Sorted by Sample'!D$101</f>
        <v>26.271258893734224</v>
      </c>
      <c r="F73" s="19">
        <f>'[1]Raw Data Sorted by Sample'!E73*'[1]Raw Data Sorted by Sample'!E$101</f>
        <v>31.811185432220412</v>
      </c>
      <c r="G73" s="19">
        <f t="shared" si="6"/>
        <v>1223.7971230389849</v>
      </c>
      <c r="H73" s="19">
        <f t="shared" si="7"/>
        <v>-5.5399265384861884</v>
      </c>
      <c r="I73" s="11">
        <f t="shared" si="8"/>
        <v>-4.5268340921812335E-3</v>
      </c>
      <c r="J73" s="19"/>
      <c r="K73" s="19">
        <f>'[1]Raw Data Sorted by Sample'!G73*'[1]Raw Data Sorted by Sample'!G$101</f>
        <v>1175.1772604531454</v>
      </c>
      <c r="L73" s="19">
        <f>'[1]Raw Data Sorted by Sample'!H73*'[1]Raw Data Sorted by Sample'!H$101</f>
        <v>22.256967624850116</v>
      </c>
      <c r="M73" s="19">
        <f>'[1]Raw Data Sorted by Sample'!I73*'[1]Raw Data Sorted by Sample'!I$101</f>
        <v>17.144698877812861</v>
      </c>
      <c r="N73" s="19">
        <f t="shared" si="9"/>
        <v>1158.0325615753325</v>
      </c>
      <c r="O73" s="19">
        <f t="shared" si="10"/>
        <v>5.1122687470372554</v>
      </c>
      <c r="P73" s="19">
        <f t="shared" si="11"/>
        <v>4.4146157169214382E-3</v>
      </c>
      <c r="Q73" s="19"/>
      <c r="R73" s="19">
        <f>'[1]Raw Data Sorted by Sample'!K73*'[1]Raw Data Sorted by Sample'!K$101</f>
        <v>1717.0253395150701</v>
      </c>
      <c r="S73" s="19">
        <f>'[1]Raw Data Sorted by Sample'!L73*'[1]Raw Data Sorted by Sample'!L$101</f>
        <v>33.271376132734709</v>
      </c>
      <c r="T73" s="19">
        <f>'[1]Raw Data Sorted by Sample'!M73*'[1]Raw Data Sorted by Sample'!M$101</f>
        <v>33.376118442428336</v>
      </c>
      <c r="U73" s="19">
        <f t="shared" si="12"/>
        <v>1683.6492210726417</v>
      </c>
      <c r="V73" s="19">
        <f t="shared" si="13"/>
        <v>-0.10474230969362708</v>
      </c>
      <c r="W73" s="19">
        <f t="shared" si="14"/>
        <v>-6.2211479910819219E-5</v>
      </c>
      <c r="X73" s="19"/>
      <c r="Y73" s="19">
        <f>'[1]Raw Data Sorted by Sample'!O73*'[1]Raw Data Sorted by Sample'!O$101</f>
        <v>1140.7453138322744</v>
      </c>
      <c r="Z73" s="19">
        <f>'[1]Raw Data Sorted by Sample'!P73*'[1]Raw Data Sorted by Sample'!P$101</f>
        <v>24.301999337588057</v>
      </c>
      <c r="AA73" s="19">
        <f>'[1]Raw Data Sorted by Sample'!Q73*'[1]Raw Data Sorted by Sample'!Q$101</f>
        <v>19.964868338027301</v>
      </c>
      <c r="AB73" s="19">
        <f t="shared" si="15"/>
        <v>1120.780445494247</v>
      </c>
      <c r="AC73" s="19">
        <f t="shared" si="16"/>
        <v>4.3371309995607561</v>
      </c>
      <c r="AD73" s="19">
        <f t="shared" si="17"/>
        <v>3.869741854434432E-3</v>
      </c>
      <c r="AF73" s="162">
        <f t="shared" si="18"/>
        <v>1322.1390555679238</v>
      </c>
      <c r="AG73" s="163">
        <f t="shared" si="19"/>
        <v>26.525400497226777</v>
      </c>
      <c r="AH73" s="164">
        <f t="shared" si="20"/>
        <v>25.574217772622227</v>
      </c>
    </row>
    <row r="74" spans="1:34">
      <c r="A74" t="s">
        <v>118</v>
      </c>
      <c r="B74" t="s">
        <v>119</v>
      </c>
      <c r="D74" s="19">
        <f>'[1]Raw Data Sorted by Sample'!C74*'[1]Raw Data Sorted by Sample'!C$101</f>
        <v>938.25675797848305</v>
      </c>
      <c r="E74" s="19">
        <f>'[1]Raw Data Sorted by Sample'!D74*'[1]Raw Data Sorted by Sample'!D$101</f>
        <v>894.19581197562036</v>
      </c>
      <c r="F74" s="19">
        <f>'[1]Raw Data Sorted by Sample'!E74*'[1]Raw Data Sorted by Sample'!E$101</f>
        <v>185.08326069655513</v>
      </c>
      <c r="G74" s="19">
        <f t="shared" si="6"/>
        <v>753.17349728192789</v>
      </c>
      <c r="H74" s="19">
        <f t="shared" si="7"/>
        <v>709.1125512790652</v>
      </c>
      <c r="I74" s="11">
        <f t="shared" si="8"/>
        <v>0.94149960644941577</v>
      </c>
      <c r="J74" s="19"/>
      <c r="K74" s="19">
        <f>'[1]Raw Data Sorted by Sample'!G74*'[1]Raw Data Sorted by Sample'!G$101</f>
        <v>768.42640957484218</v>
      </c>
      <c r="L74" s="19">
        <f>'[1]Raw Data Sorted by Sample'!H74*'[1]Raw Data Sorted by Sample'!H$101</f>
        <v>820.21047358243948</v>
      </c>
      <c r="M74" s="19">
        <f>'[1]Raw Data Sorted by Sample'!I74*'[1]Raw Data Sorted by Sample'!I$101</f>
        <v>81.211731526481969</v>
      </c>
      <c r="N74" s="19">
        <f t="shared" si="9"/>
        <v>687.21467804836016</v>
      </c>
      <c r="O74" s="19">
        <f t="shared" si="10"/>
        <v>738.99874205595756</v>
      </c>
      <c r="P74" s="19">
        <f t="shared" si="11"/>
        <v>1.0753535476783767</v>
      </c>
      <c r="Q74" s="19"/>
      <c r="R74" s="19">
        <f>'[1]Raw Data Sorted by Sample'!K74*'[1]Raw Data Sorted by Sample'!K$101</f>
        <v>1071.7659948432145</v>
      </c>
      <c r="S74" s="19">
        <f>'[1]Raw Data Sorted by Sample'!L74*'[1]Raw Data Sorted by Sample'!L$101</f>
        <v>1043.1026030803314</v>
      </c>
      <c r="T74" s="19">
        <f>'[1]Raw Data Sorted by Sample'!M74*'[1]Raw Data Sorted by Sample'!M$101</f>
        <v>129.69006023343582</v>
      </c>
      <c r="U74" s="19">
        <f t="shared" si="12"/>
        <v>942.07593460977864</v>
      </c>
      <c r="V74" s="19">
        <f t="shared" si="13"/>
        <v>913.41254284689558</v>
      </c>
      <c r="W74" s="19">
        <f t="shared" si="14"/>
        <v>0.96957422357386103</v>
      </c>
      <c r="X74" s="19"/>
      <c r="Y74" s="19">
        <f>'[1]Raw Data Sorted by Sample'!O74*'[1]Raw Data Sorted by Sample'!O$101</f>
        <v>820.6649819842122</v>
      </c>
      <c r="Z74" s="19">
        <f>'[1]Raw Data Sorted by Sample'!P74*'[1]Raw Data Sorted by Sample'!P$101</f>
        <v>759.19445930625091</v>
      </c>
      <c r="AA74" s="19">
        <f>'[1]Raw Data Sorted by Sample'!Q74*'[1]Raw Data Sorted by Sample'!Q$101</f>
        <v>124.48682610769964</v>
      </c>
      <c r="AB74" s="19">
        <f t="shared" si="15"/>
        <v>696.17815587651262</v>
      </c>
      <c r="AC74" s="19">
        <f t="shared" si="16"/>
        <v>634.70763319855132</v>
      </c>
      <c r="AD74" s="19">
        <f t="shared" si="17"/>
        <v>0.91170288501717245</v>
      </c>
      <c r="AF74" s="162">
        <f t="shared" si="18"/>
        <v>899.77853609518797</v>
      </c>
      <c r="AG74" s="163">
        <f t="shared" si="19"/>
        <v>879.17583698616045</v>
      </c>
      <c r="AH74" s="164">
        <f t="shared" si="20"/>
        <v>130.11796964104315</v>
      </c>
    </row>
    <row r="75" spans="1:34">
      <c r="A75" t="s">
        <v>120</v>
      </c>
      <c r="B75" t="s">
        <v>121</v>
      </c>
      <c r="D75" s="19">
        <f>'[1]Raw Data Sorted by Sample'!C75*'[1]Raw Data Sorted by Sample'!C$101</f>
        <v>50.592276165506441</v>
      </c>
      <c r="E75" s="19">
        <f>'[1]Raw Data Sorted by Sample'!D75*'[1]Raw Data Sorted by Sample'!D$101</f>
        <v>39.893393134929745</v>
      </c>
      <c r="F75" s="19">
        <f>'[1]Raw Data Sorted by Sample'!E75*'[1]Raw Data Sorted by Sample'!E$101</f>
        <v>34.703111380604085</v>
      </c>
      <c r="G75" s="19">
        <f t="shared" si="6"/>
        <v>15.889164784902356</v>
      </c>
      <c r="H75" s="19">
        <f t="shared" si="7"/>
        <v>5.1902817543256603</v>
      </c>
      <c r="I75" s="11">
        <f t="shared" si="8"/>
        <v>0.32665541736072795</v>
      </c>
      <c r="J75" s="19"/>
      <c r="K75" s="19">
        <f>'[1]Raw Data Sorted by Sample'!G75*'[1]Raw Data Sorted by Sample'!G$101</f>
        <v>45.075292181764482</v>
      </c>
      <c r="L75" s="19">
        <f>'[1]Raw Data Sorted by Sample'!H75*'[1]Raw Data Sorted by Sample'!H$101</f>
        <v>37.094946041416861</v>
      </c>
      <c r="M75" s="19">
        <f>'[1]Raw Data Sorted by Sample'!I75*'[1]Raw Data Sorted by Sample'!I$101</f>
        <v>36.996455473175118</v>
      </c>
      <c r="N75" s="19">
        <f t="shared" si="9"/>
        <v>8.078836708589364</v>
      </c>
      <c r="O75" s="19">
        <f t="shared" si="10"/>
        <v>9.8490568241743404E-2</v>
      </c>
      <c r="P75" s="19">
        <f t="shared" si="11"/>
        <v>1.2191181947894664E-2</v>
      </c>
      <c r="Q75" s="19"/>
      <c r="R75" s="19">
        <f>'[1]Raw Data Sorted by Sample'!K75*'[1]Raw Data Sorted by Sample'!K$101</f>
        <v>45.217037410717147</v>
      </c>
      <c r="S75" s="19">
        <f>'[1]Raw Data Sorted by Sample'!L75*'[1]Raw Data Sorted by Sample'!L$101</f>
        <v>38.66673442452953</v>
      </c>
      <c r="T75" s="19">
        <f>'[1]Raw Data Sorted by Sample'!M75*'[1]Raw Data Sorted by Sample'!M$101</f>
        <v>39.09773874684462</v>
      </c>
      <c r="U75" s="19">
        <f t="shared" si="12"/>
        <v>6.1192986638725273</v>
      </c>
      <c r="V75" s="19">
        <f t="shared" si="13"/>
        <v>-0.43100432231508989</v>
      </c>
      <c r="W75" s="19">
        <f t="shared" si="14"/>
        <v>-7.0433614371476647E-2</v>
      </c>
      <c r="X75" s="19"/>
      <c r="Y75" s="19">
        <f>'[1]Raw Data Sorted by Sample'!O75*'[1]Raw Data Sorted by Sample'!O$101</f>
        <v>40.928304728112884</v>
      </c>
      <c r="Z75" s="19">
        <f>'[1]Raw Data Sorted by Sample'!P75*'[1]Raw Data Sorted by Sample'!P$101</f>
        <v>36.939038993133849</v>
      </c>
      <c r="AA75" s="19">
        <f>'[1]Raw Data Sorted by Sample'!Q75*'[1]Raw Data Sorted by Sample'!Q$101</f>
        <v>28.185696477215014</v>
      </c>
      <c r="AB75" s="19">
        <f t="shared" si="15"/>
        <v>12.74260825089787</v>
      </c>
      <c r="AC75" s="19">
        <f t="shared" si="16"/>
        <v>8.7533425159188347</v>
      </c>
      <c r="AD75" s="19">
        <f t="shared" si="17"/>
        <v>0.68693491501648074</v>
      </c>
      <c r="AF75" s="162">
        <f t="shared" si="18"/>
        <v>45.453227621525244</v>
      </c>
      <c r="AG75" s="163">
        <f t="shared" si="19"/>
        <v>38.148528148502493</v>
      </c>
      <c r="AH75" s="164">
        <f t="shared" si="20"/>
        <v>34.745750519459705</v>
      </c>
    </row>
    <row r="76" spans="1:34">
      <c r="A76" t="s">
        <v>122</v>
      </c>
      <c r="B76" t="s">
        <v>123</v>
      </c>
      <c r="D76" s="19">
        <f>'[1]Raw Data Sorted by Sample'!C76*'[1]Raw Data Sorted by Sample'!C$101</f>
        <v>62.090520748576083</v>
      </c>
      <c r="E76" s="19">
        <f>'[1]Raw Data Sorted by Sample'!D76*'[1]Raw Data Sorted by Sample'!D$101</f>
        <v>67.137661617320788</v>
      </c>
      <c r="F76" s="19">
        <f>'[1]Raw Data Sorted by Sample'!E76*'[1]Raw Data Sorted by Sample'!E$101</f>
        <v>70.37019807733607</v>
      </c>
      <c r="G76" s="19">
        <f t="shared" si="6"/>
        <v>-8.2796773287599876</v>
      </c>
      <c r="H76" s="19">
        <f t="shared" si="7"/>
        <v>-3.2325364600152824</v>
      </c>
      <c r="I76" s="11">
        <f t="shared" si="8"/>
        <v>0.39041816868718549</v>
      </c>
      <c r="J76" s="19"/>
      <c r="K76" s="19">
        <f>'[1]Raw Data Sorted by Sample'!G76*'[1]Raw Data Sorted by Sample'!G$101</f>
        <v>63.320053302954868</v>
      </c>
      <c r="L76" s="19">
        <f>'[1]Raw Data Sorted by Sample'!H76*'[1]Raw Data Sorted by Sample'!H$101</f>
        <v>79.135884888355974</v>
      </c>
      <c r="M76" s="19">
        <f>'[1]Raw Data Sorted by Sample'!I76*'[1]Raw Data Sorted by Sample'!I$101</f>
        <v>44.215276053306845</v>
      </c>
      <c r="N76" s="19">
        <f t="shared" si="9"/>
        <v>19.104777249648023</v>
      </c>
      <c r="O76" s="19">
        <f t="shared" si="10"/>
        <v>34.92060883504913</v>
      </c>
      <c r="P76" s="19">
        <f t="shared" si="11"/>
        <v>1.8278469504632664</v>
      </c>
      <c r="Q76" s="19"/>
      <c r="R76" s="19">
        <f>'[1]Raw Data Sorted by Sample'!K76*'[1]Raw Data Sorted by Sample'!K$101</f>
        <v>74.547007623074222</v>
      </c>
      <c r="S76" s="19">
        <f>'[1]Raw Data Sorted by Sample'!L76*'[1]Raw Data Sorted by Sample'!L$101</f>
        <v>73.736563321195845</v>
      </c>
      <c r="T76" s="19">
        <f>'[1]Raw Data Sorted by Sample'!M76*'[1]Raw Data Sorted by Sample'!M$101</f>
        <v>65.79863350078729</v>
      </c>
      <c r="U76" s="19">
        <f t="shared" si="12"/>
        <v>8.7483741222869327</v>
      </c>
      <c r="V76" s="19">
        <f t="shared" si="13"/>
        <v>7.9379298204085558</v>
      </c>
      <c r="W76" s="19">
        <f t="shared" si="14"/>
        <v>0.90736058031472056</v>
      </c>
      <c r="X76" s="19"/>
      <c r="Y76" s="19">
        <f>'[1]Raw Data Sorted by Sample'!O76*'[1]Raw Data Sorted by Sample'!O$101</f>
        <v>80.807165745248511</v>
      </c>
      <c r="Z76" s="19">
        <f>'[1]Raw Data Sorted by Sample'!P76*'[1]Raw Data Sorted by Sample'!P$101</f>
        <v>62.213118304225425</v>
      </c>
      <c r="AA76" s="19">
        <f>'[1]Raw Data Sorted by Sample'!Q76*'[1]Raw Data Sorted by Sample'!Q$101</f>
        <v>75.161857272573371</v>
      </c>
      <c r="AB76" s="19">
        <f t="shared" si="15"/>
        <v>5.6453084726751399</v>
      </c>
      <c r="AC76" s="19">
        <f t="shared" si="16"/>
        <v>-12.948738968347946</v>
      </c>
      <c r="AD76" s="19">
        <f t="shared" si="17"/>
        <v>-2.2937168147716704</v>
      </c>
      <c r="AF76" s="162">
        <f t="shared" si="18"/>
        <v>70.191186854963419</v>
      </c>
      <c r="AG76" s="163">
        <f t="shared" si="19"/>
        <v>70.55580703277451</v>
      </c>
      <c r="AH76" s="164">
        <f t="shared" si="20"/>
        <v>63.886491226000892</v>
      </c>
    </row>
    <row r="77" spans="1:34">
      <c r="A77" t="s">
        <v>124</v>
      </c>
      <c r="B77" t="s">
        <v>125</v>
      </c>
      <c r="D77" s="19">
        <f>'[1]Raw Data Sorted by Sample'!C77*'[1]Raw Data Sorted by Sample'!C$101</f>
        <v>4049.6817421571291</v>
      </c>
      <c r="E77" s="19">
        <f>'[1]Raw Data Sorted by Sample'!D77*'[1]Raw Data Sorted by Sample'!D$101</f>
        <v>2517.1758058552014</v>
      </c>
      <c r="F77" s="19">
        <f>'[1]Raw Data Sorted by Sample'!E77*'[1]Raw Data Sorted by Sample'!E$101</f>
        <v>2511.1556985131569</v>
      </c>
      <c r="G77" s="19">
        <f t="shared" si="6"/>
        <v>1538.5260436439721</v>
      </c>
      <c r="H77" s="19">
        <f t="shared" si="7"/>
        <v>6.0201073420444118</v>
      </c>
      <c r="I77" s="11">
        <f t="shared" si="8"/>
        <v>3.9129057105760081E-3</v>
      </c>
      <c r="J77" s="19"/>
      <c r="K77" s="19">
        <f>'[1]Raw Data Sorted by Sample'!G77*'[1]Raw Data Sorted by Sample'!G$101</f>
        <v>2443.7247689970886</v>
      </c>
      <c r="L77" s="19">
        <f>'[1]Raw Data Sorted by Sample'!H77*'[1]Raw Data Sorted by Sample'!H$101</f>
        <v>877.08939084594533</v>
      </c>
      <c r="M77" s="19">
        <f>'[1]Raw Data Sorted by Sample'!I77*'[1]Raw Data Sorted by Sample'!I$101</f>
        <v>960.10313715752011</v>
      </c>
      <c r="N77" s="19">
        <f t="shared" si="9"/>
        <v>1483.6216318395686</v>
      </c>
      <c r="O77" s="19">
        <f t="shared" si="10"/>
        <v>-83.013746311574778</v>
      </c>
      <c r="P77" s="19">
        <f t="shared" si="11"/>
        <v>-5.5953448325395852E-2</v>
      </c>
      <c r="Q77" s="19"/>
      <c r="R77" s="19">
        <f>'[1]Raw Data Sorted by Sample'!K77*'[1]Raw Data Sorted by Sample'!K$101</f>
        <v>3759.1245155504307</v>
      </c>
      <c r="S77" s="19">
        <f>'[1]Raw Data Sorted by Sample'!L77*'[1]Raw Data Sorted by Sample'!L$101</f>
        <v>1806.545801369298</v>
      </c>
      <c r="T77" s="19">
        <f>'[1]Raw Data Sorted by Sample'!M77*'[1]Raw Data Sorted by Sample'!M$101</f>
        <v>1766.0734672964936</v>
      </c>
      <c r="U77" s="19">
        <f t="shared" si="12"/>
        <v>1993.0510482539371</v>
      </c>
      <c r="V77" s="19">
        <f t="shared" si="13"/>
        <v>40.472334072804415</v>
      </c>
      <c r="W77" s="19">
        <f t="shared" si="14"/>
        <v>2.0306722252930363E-2</v>
      </c>
      <c r="X77" s="19"/>
      <c r="Y77" s="19">
        <f>'[1]Raw Data Sorted by Sample'!O77*'[1]Raw Data Sorted by Sample'!O$101</f>
        <v>2590.0270786918613</v>
      </c>
      <c r="Z77" s="19">
        <f>'[1]Raw Data Sorted by Sample'!P77*'[1]Raw Data Sorted by Sample'!P$101</f>
        <v>1240.3740461904945</v>
      </c>
      <c r="AA77" s="19">
        <f>'[1]Raw Data Sorted by Sample'!Q77*'[1]Raw Data Sorted by Sample'!Q$101</f>
        <v>1476.2258529941364</v>
      </c>
      <c r="AB77" s="19">
        <f t="shared" si="15"/>
        <v>1113.8012256977249</v>
      </c>
      <c r="AC77" s="19">
        <f t="shared" si="16"/>
        <v>-235.85180680364192</v>
      </c>
      <c r="AD77" s="19">
        <f t="shared" si="17"/>
        <v>-0.21175394797747318</v>
      </c>
      <c r="AF77" s="162">
        <f t="shared" si="18"/>
        <v>3210.6395263491272</v>
      </c>
      <c r="AG77" s="163">
        <f t="shared" si="19"/>
        <v>1610.2962610652348</v>
      </c>
      <c r="AH77" s="164">
        <f t="shared" si="20"/>
        <v>1678.3895389903266</v>
      </c>
    </row>
    <row r="78" spans="1:34">
      <c r="A78" t="s">
        <v>126</v>
      </c>
      <c r="B78" t="s">
        <v>127</v>
      </c>
      <c r="D78" s="19">
        <f>'[1]Raw Data Sorted by Sample'!C78*'[1]Raw Data Sorted by Sample'!C$101</f>
        <v>9.1985956664557165</v>
      </c>
      <c r="E78" s="19">
        <f>'[1]Raw Data Sorted by Sample'!D78*'[1]Raw Data Sorted by Sample'!D$101</f>
        <v>5.8380575319409385</v>
      </c>
      <c r="F78" s="19">
        <f>'[1]Raw Data Sorted by Sample'!E78*'[1]Raw Data Sorted by Sample'!E$101</f>
        <v>5.7838518967673478</v>
      </c>
      <c r="G78" s="19">
        <f t="shared" si="6"/>
        <v>3.4147437696883687</v>
      </c>
      <c r="H78" s="19">
        <f t="shared" si="7"/>
        <v>5.4205635173590672E-2</v>
      </c>
      <c r="I78" s="11">
        <f t="shared" si="8"/>
        <v>1.5873997825183089E-2</v>
      </c>
      <c r="J78" s="19"/>
      <c r="K78" s="19">
        <f>'[1]Raw Data Sorted by Sample'!G78*'[1]Raw Data Sorted by Sample'!G$101</f>
        <v>3.2196637272688919</v>
      </c>
      <c r="L78" s="19">
        <f>'[1]Raw Data Sorted by Sample'!H78*'[1]Raw Data Sorted by Sample'!H$101</f>
        <v>3.297328537014832</v>
      </c>
      <c r="M78" s="19">
        <f>'[1]Raw Data Sorted by Sample'!I78*'[1]Raw Data Sorted by Sample'!I$101</f>
        <v>3.6094102900658651</v>
      </c>
      <c r="N78" s="19">
        <f t="shared" si="9"/>
        <v>-0.38974656279697317</v>
      </c>
      <c r="O78" s="19">
        <f t="shared" si="10"/>
        <v>-0.31208175305103314</v>
      </c>
      <c r="P78" s="19">
        <f t="shared" si="11"/>
        <v>0.80072996875562652</v>
      </c>
      <c r="Q78" s="19"/>
      <c r="R78" s="19">
        <f>'[1]Raw Data Sorted by Sample'!K78*'[1]Raw Data Sorted by Sample'!K$101</f>
        <v>6.1104104609077226</v>
      </c>
      <c r="S78" s="19">
        <f>'[1]Raw Data Sorted by Sample'!L78*'[1]Raw Data Sorted by Sample'!L$101</f>
        <v>3.5969055278632118</v>
      </c>
      <c r="T78" s="19">
        <f>'[1]Raw Data Sorted by Sample'!M78*'[1]Raw Data Sorted by Sample'!M$101</f>
        <v>2.8608101522081428</v>
      </c>
      <c r="U78" s="19">
        <f t="shared" si="12"/>
        <v>3.2496003086995797</v>
      </c>
      <c r="V78" s="19">
        <f t="shared" si="13"/>
        <v>0.736095375655069</v>
      </c>
      <c r="W78" s="19">
        <f t="shared" si="14"/>
        <v>0.22651874253102794</v>
      </c>
      <c r="X78" s="19"/>
      <c r="Y78" s="19">
        <f>'[1]Raw Data Sorted by Sample'!O78*'[1]Raw Data Sorted by Sample'!O$101</f>
        <v>4.1977748439090137</v>
      </c>
      <c r="Z78" s="19">
        <f>'[1]Raw Data Sorted by Sample'!P78*'[1]Raw Data Sorted by Sample'!P$101</f>
        <v>0.97207997350352227</v>
      </c>
      <c r="AA78" s="19">
        <f>'[1]Raw Data Sorted by Sample'!Q78*'[1]Raw Data Sorted by Sample'!Q$101</f>
        <v>1.1744040198839589</v>
      </c>
      <c r="AB78" s="19">
        <f t="shared" si="15"/>
        <v>3.0233708240250547</v>
      </c>
      <c r="AC78" s="19">
        <f t="shared" si="16"/>
        <v>-0.20232404638043666</v>
      </c>
      <c r="AD78" s="19">
        <f t="shared" si="17"/>
        <v>-6.6920023429702852E-2</v>
      </c>
      <c r="AF78" s="162">
        <f t="shared" si="18"/>
        <v>5.6816111746353357</v>
      </c>
      <c r="AG78" s="163">
        <f t="shared" si="19"/>
        <v>3.4260928925806264</v>
      </c>
      <c r="AH78" s="164">
        <f t="shared" si="20"/>
        <v>3.3571190897313281</v>
      </c>
    </row>
    <row r="79" spans="1:34">
      <c r="A79" t="s">
        <v>128</v>
      </c>
      <c r="B79" t="s">
        <v>129</v>
      </c>
      <c r="D79" s="19">
        <f>'[1]Raw Data Sorted by Sample'!C79*'[1]Raw Data Sorted by Sample'!C$101</f>
        <v>1383.2388233432785</v>
      </c>
      <c r="E79" s="19">
        <f>'[1]Raw Data Sorted by Sample'!D79*'[1]Raw Data Sorted by Sample'!D$101</f>
        <v>90.489891745084549</v>
      </c>
      <c r="F79" s="19">
        <f>'[1]Raw Data Sorted by Sample'!E79*'[1]Raw Data Sorted by Sample'!E$101</f>
        <v>89.649704399893892</v>
      </c>
      <c r="G79" s="19">
        <f t="shared" si="6"/>
        <v>1293.5891189433846</v>
      </c>
      <c r="H79" s="19">
        <f t="shared" si="7"/>
        <v>0.84018734519065674</v>
      </c>
      <c r="I79" s="11">
        <f t="shared" si="8"/>
        <v>6.4950093726586801E-4</v>
      </c>
      <c r="J79" s="19"/>
      <c r="K79" s="19">
        <f>'[1]Raw Data Sorted by Sample'!G79*'[1]Raw Data Sorted by Sample'!G$101</f>
        <v>1329.7211193620524</v>
      </c>
      <c r="L79" s="19">
        <f>'[1]Raw Data Sorted by Sample'!H79*'[1]Raw Data Sorted by Sample'!H$101</f>
        <v>56.054585129252146</v>
      </c>
      <c r="M79" s="19">
        <f>'[1]Raw Data Sorted by Sample'!I79*'[1]Raw Data Sorted by Sample'!I$101</f>
        <v>50.531744060922108</v>
      </c>
      <c r="N79" s="19">
        <f t="shared" si="9"/>
        <v>1279.1893753011302</v>
      </c>
      <c r="O79" s="19">
        <f t="shared" si="10"/>
        <v>5.5228410683300382</v>
      </c>
      <c r="P79" s="19">
        <f t="shared" si="11"/>
        <v>4.3174538305009941E-3</v>
      </c>
      <c r="Q79" s="19"/>
      <c r="R79" s="19">
        <f>'[1]Raw Data Sorted by Sample'!K79*'[1]Raw Data Sorted by Sample'!K$101</f>
        <v>1828.2348099035905</v>
      </c>
      <c r="S79" s="19">
        <f>'[1]Raw Data Sorted by Sample'!L79*'[1]Raw Data Sorted by Sample'!L$101</f>
        <v>66.542752265469417</v>
      </c>
      <c r="T79" s="19">
        <f>'[1]Raw Data Sorted by Sample'!M79*'[1]Raw Data Sorted by Sample'!M$101</f>
        <v>74.381063957411712</v>
      </c>
      <c r="U79" s="19">
        <f t="shared" si="12"/>
        <v>1753.8537459461788</v>
      </c>
      <c r="V79" s="19">
        <f t="shared" si="13"/>
        <v>-7.8383116919422946</v>
      </c>
      <c r="W79" s="19">
        <f t="shared" si="14"/>
        <v>-4.4691934604351169E-3</v>
      </c>
      <c r="X79" s="19"/>
      <c r="Y79" s="19">
        <f>'[1]Raw Data Sorted by Sample'!O79*'[1]Raw Data Sorted by Sample'!O$101</f>
        <v>1179.5747311384328</v>
      </c>
      <c r="Z79" s="19">
        <f>'[1]Raw Data Sorted by Sample'!P79*'[1]Raw Data Sorted by Sample'!P$101</f>
        <v>43.743598807658501</v>
      </c>
      <c r="AA79" s="19">
        <f>'[1]Raw Data Sorted by Sample'!Q79*'[1]Raw Data Sorted by Sample'!Q$101</f>
        <v>45.801756775474395</v>
      </c>
      <c r="AB79" s="19">
        <f t="shared" si="15"/>
        <v>1133.7729743629584</v>
      </c>
      <c r="AC79" s="19">
        <f t="shared" si="16"/>
        <v>-2.0581579678158946</v>
      </c>
      <c r="AD79" s="19">
        <f t="shared" si="17"/>
        <v>-1.8153175409497896E-3</v>
      </c>
      <c r="AF79" s="162">
        <f t="shared" si="18"/>
        <v>1430.1923709368386</v>
      </c>
      <c r="AG79" s="163">
        <f t="shared" si="19"/>
        <v>64.207706986866143</v>
      </c>
      <c r="AH79" s="164">
        <f t="shared" si="20"/>
        <v>65.091067298425529</v>
      </c>
    </row>
    <row r="80" spans="1:34">
      <c r="A80" t="s">
        <v>130</v>
      </c>
      <c r="B80" t="s">
        <v>131</v>
      </c>
      <c r="D80" s="19">
        <f>'[1]Raw Data Sorted by Sample'!C80*'[1]Raw Data Sorted by Sample'!C$101</f>
        <v>10.348420124762681</v>
      </c>
      <c r="E80" s="19">
        <f>'[1]Raw Data Sorted by Sample'!D80*'[1]Raw Data Sorted by Sample'!D$101</f>
        <v>3.8920383546272923</v>
      </c>
      <c r="F80" s="19">
        <f>'[1]Raw Data Sorted by Sample'!E80*'[1]Raw Data Sorted by Sample'!E$101</f>
        <v>6.7478272128952392</v>
      </c>
      <c r="G80" s="19">
        <f t="shared" si="6"/>
        <v>3.6005929118674418</v>
      </c>
      <c r="H80" s="19">
        <f t="shared" si="7"/>
        <v>-2.8557888582679469</v>
      </c>
      <c r="I80" s="11">
        <f t="shared" si="8"/>
        <v>-0.7931440538182909</v>
      </c>
      <c r="J80" s="19"/>
      <c r="K80" s="19">
        <f>'[1]Raw Data Sorted by Sample'!G80*'[1]Raw Data Sorted by Sample'!G$101</f>
        <v>11.805433666652602</v>
      </c>
      <c r="L80" s="19">
        <f>'[1]Raw Data Sorted by Sample'!H80*'[1]Raw Data Sorted by Sample'!H$101</f>
        <v>5.7703249397759562</v>
      </c>
      <c r="M80" s="19">
        <f>'[1]Raw Data Sorted by Sample'!I80*'[1]Raw Data Sorted by Sample'!I$101</f>
        <v>6.3164680076152635</v>
      </c>
      <c r="N80" s="19">
        <f t="shared" si="9"/>
        <v>5.4889656590373388</v>
      </c>
      <c r="O80" s="19">
        <f t="shared" si="10"/>
        <v>-0.54614306783930733</v>
      </c>
      <c r="P80" s="19">
        <f t="shared" si="11"/>
        <v>-9.9498357571267904E-2</v>
      </c>
      <c r="Q80" s="19"/>
      <c r="R80" s="19">
        <f>'[1]Raw Data Sorted by Sample'!K80*'[1]Raw Data Sorted by Sample'!K$101</f>
        <v>20.775395567086257</v>
      </c>
      <c r="S80" s="19">
        <f>'[1]Raw Data Sorted by Sample'!L80*'[1]Raw Data Sorted by Sample'!L$101</f>
        <v>5.3953582917948175</v>
      </c>
      <c r="T80" s="19">
        <f>'[1]Raw Data Sorted by Sample'!M80*'[1]Raw Data Sorted by Sample'!M$101</f>
        <v>11.443240608832571</v>
      </c>
      <c r="U80" s="19">
        <f t="shared" si="12"/>
        <v>9.3321549582536854</v>
      </c>
      <c r="V80" s="19">
        <f t="shared" si="13"/>
        <v>-6.0478823170377538</v>
      </c>
      <c r="W80" s="19">
        <f t="shared" si="14"/>
        <v>-0.64806921274799389</v>
      </c>
      <c r="X80" s="19"/>
      <c r="Y80" s="19">
        <f>'[1]Raw Data Sorted by Sample'!O80*'[1]Raw Data Sorted by Sample'!O$101</f>
        <v>12.593324531727042</v>
      </c>
      <c r="Z80" s="19">
        <f>'[1]Raw Data Sorted by Sample'!P80*'[1]Raw Data Sorted by Sample'!P$101</f>
        <v>1.9441599470070445</v>
      </c>
      <c r="AA80" s="19">
        <f>'[1]Raw Data Sorted by Sample'!Q80*'[1]Raw Data Sorted by Sample'!Q$101</f>
        <v>4.6976160795358357</v>
      </c>
      <c r="AB80" s="19">
        <f t="shared" si="15"/>
        <v>7.8957084521912062</v>
      </c>
      <c r="AC80" s="19">
        <f t="shared" si="16"/>
        <v>-2.7534561325287914</v>
      </c>
      <c r="AD80" s="19">
        <f t="shared" si="17"/>
        <v>-0.34872819192869969</v>
      </c>
      <c r="AF80" s="162">
        <f t="shared" si="18"/>
        <v>13.880643472557145</v>
      </c>
      <c r="AG80" s="163">
        <f t="shared" si="19"/>
        <v>4.2504703833012778</v>
      </c>
      <c r="AH80" s="164">
        <f t="shared" si="20"/>
        <v>7.3012879772197277</v>
      </c>
    </row>
    <row r="81" spans="1:34">
      <c r="A81" t="s">
        <v>132</v>
      </c>
      <c r="B81" t="s">
        <v>133</v>
      </c>
      <c r="D81" s="19">
        <f>'[1]Raw Data Sorted by Sample'!C81*'[1]Raw Data Sorted by Sample'!C$101</f>
        <v>1483.2735512159843</v>
      </c>
      <c r="E81" s="19">
        <f>'[1]Raw Data Sorted by Sample'!D81*'[1]Raw Data Sorted by Sample'!D$101</f>
        <v>193.62890814270779</v>
      </c>
      <c r="F81" s="19">
        <f>'[1]Raw Data Sorted by Sample'!E81*'[1]Raw Data Sorted by Sample'!E$101</f>
        <v>198.57891512234562</v>
      </c>
      <c r="G81" s="19">
        <f t="shared" si="6"/>
        <v>1284.6946360936386</v>
      </c>
      <c r="H81" s="19">
        <f t="shared" si="7"/>
        <v>-4.9500069796378341</v>
      </c>
      <c r="I81" s="11">
        <f t="shared" si="8"/>
        <v>-3.8530611404195502E-3</v>
      </c>
      <c r="J81" s="19"/>
      <c r="K81" s="19">
        <f>'[1]Raw Data Sorted by Sample'!G81*'[1]Raw Data Sorted by Sample'!G$101</f>
        <v>1594.8067662405244</v>
      </c>
      <c r="L81" s="19">
        <f>'[1]Raw Data Sorted by Sample'!H81*'[1]Raw Data Sorted by Sample'!H$101</f>
        <v>229.98866545678453</v>
      </c>
      <c r="M81" s="19">
        <f>'[1]Raw Data Sorted by Sample'!I81*'[1]Raw Data Sorted by Sample'!I$101</f>
        <v>176.86110421322738</v>
      </c>
      <c r="N81" s="19">
        <f t="shared" si="9"/>
        <v>1417.945662027297</v>
      </c>
      <c r="O81" s="19">
        <f t="shared" si="10"/>
        <v>53.127561243557153</v>
      </c>
      <c r="P81" s="19">
        <f t="shared" si="11"/>
        <v>3.7467981084408006E-2</v>
      </c>
      <c r="Q81" s="19"/>
      <c r="R81" s="19">
        <f>'[1]Raw Data Sorted by Sample'!K81*'[1]Raw Data Sorted by Sample'!K$101</f>
        <v>1957.7755116748342</v>
      </c>
      <c r="S81" s="19">
        <f>'[1]Raw Data Sorted by Sample'!L81*'[1]Raw Data Sorted by Sample'!L$101</f>
        <v>278.76017840939892</v>
      </c>
      <c r="T81" s="19">
        <f>'[1]Raw Data Sorted by Sample'!M81*'[1]Raw Data Sorted by Sample'!M$101</f>
        <v>269.86975769163479</v>
      </c>
      <c r="U81" s="19">
        <f t="shared" si="12"/>
        <v>1687.9057539831995</v>
      </c>
      <c r="V81" s="19">
        <f t="shared" si="13"/>
        <v>8.8904207177641297</v>
      </c>
      <c r="W81" s="19">
        <f t="shared" si="14"/>
        <v>5.267130997559607E-3</v>
      </c>
      <c r="X81" s="19"/>
      <c r="Y81" s="19">
        <f>'[1]Raw Data Sorted by Sample'!O81*'[1]Raw Data Sorted by Sample'!O$101</f>
        <v>1369.5240428253157</v>
      </c>
      <c r="Z81" s="19">
        <f>'[1]Raw Data Sorted by Sample'!P81*'[1]Raw Data Sorted by Sample'!P$101</f>
        <v>198.30431459471853</v>
      </c>
      <c r="AA81" s="19">
        <f>'[1]Raw Data Sorted by Sample'!Q81*'[1]Raw Data Sorted by Sample'!Q$101</f>
        <v>169.11417886329008</v>
      </c>
      <c r="AB81" s="19">
        <f t="shared" si="15"/>
        <v>1200.4098639620256</v>
      </c>
      <c r="AC81" s="19">
        <f t="shared" si="16"/>
        <v>29.190135731428455</v>
      </c>
      <c r="AD81" s="19">
        <f t="shared" si="17"/>
        <v>2.4316807623593364E-2</v>
      </c>
      <c r="AF81" s="162">
        <f t="shared" si="18"/>
        <v>1601.3449679891646</v>
      </c>
      <c r="AG81" s="163">
        <f t="shared" si="19"/>
        <v>225.17051665090244</v>
      </c>
      <c r="AH81" s="164">
        <f t="shared" si="20"/>
        <v>203.60598897262446</v>
      </c>
    </row>
    <row r="82" spans="1:34">
      <c r="A82" t="s">
        <v>134</v>
      </c>
      <c r="B82" t="s">
        <v>135</v>
      </c>
      <c r="D82" s="19">
        <f>'[1]Raw Data Sorted by Sample'!C82*'[1]Raw Data Sorted by Sample'!C$101</f>
        <v>2906.7562306000063</v>
      </c>
      <c r="E82" s="19">
        <f>'[1]Raw Data Sorted by Sample'!D82*'[1]Raw Data Sorted by Sample'!D$101</f>
        <v>45.731450666870685</v>
      </c>
      <c r="F82" s="19">
        <f>'[1]Raw Data Sorted by Sample'!E82*'[1]Raw Data Sorted by Sample'!E$101</f>
        <v>30.847210116092523</v>
      </c>
      <c r="G82" s="19">
        <f t="shared" si="6"/>
        <v>2875.909020483914</v>
      </c>
      <c r="H82" s="19">
        <f t="shared" si="7"/>
        <v>14.884240550778163</v>
      </c>
      <c r="I82" s="11">
        <f t="shared" si="8"/>
        <v>5.1754907560579476E-3</v>
      </c>
      <c r="J82" s="19"/>
      <c r="K82" s="19">
        <f>'[1]Raw Data Sorted by Sample'!G82*'[1]Raw Data Sorted by Sample'!G$101</f>
        <v>2824.7183100572411</v>
      </c>
      <c r="L82" s="19">
        <f>'[1]Raw Data Sorted by Sample'!H82*'[1]Raw Data Sorted by Sample'!H$101</f>
        <v>34.621949638655735</v>
      </c>
      <c r="M82" s="19">
        <f>'[1]Raw Data Sorted by Sample'!I82*'[1]Raw Data Sorted by Sample'!I$101</f>
        <v>32.484692610592788</v>
      </c>
      <c r="N82" s="19">
        <f t="shared" si="9"/>
        <v>2792.2336174466482</v>
      </c>
      <c r="O82" s="19">
        <f t="shared" si="10"/>
        <v>2.1372570280629475</v>
      </c>
      <c r="P82" s="19">
        <f t="shared" si="11"/>
        <v>7.6542915847326466E-4</v>
      </c>
      <c r="Q82" s="19"/>
      <c r="R82" s="19">
        <f>'[1]Raw Data Sorted by Sample'!K82*'[1]Raw Data Sorted by Sample'!K$101</f>
        <v>4123.3049790205314</v>
      </c>
      <c r="S82" s="19">
        <f>'[1]Raw Data Sorted by Sample'!L82*'[1]Raw Data Sorted by Sample'!L$101</f>
        <v>44.062092716324344</v>
      </c>
      <c r="T82" s="19">
        <f>'[1]Raw Data Sorted by Sample'!M82*'[1]Raw Data Sorted by Sample'!M$101</f>
        <v>61.984219964509762</v>
      </c>
      <c r="U82" s="19">
        <f t="shared" si="12"/>
        <v>4061.3207590560214</v>
      </c>
      <c r="V82" s="19">
        <f t="shared" si="13"/>
        <v>-17.922127248185419</v>
      </c>
      <c r="W82" s="19">
        <f t="shared" si="14"/>
        <v>-4.4128815012264835E-3</v>
      </c>
      <c r="X82" s="19"/>
      <c r="Y82" s="19">
        <f>'[1]Raw Data Sorted by Sample'!O82*'[1]Raw Data Sorted by Sample'!O$101</f>
        <v>2564.8404296284075</v>
      </c>
      <c r="Z82" s="19">
        <f>'[1]Raw Data Sorted by Sample'!P82*'[1]Raw Data Sorted by Sample'!P$101</f>
        <v>38.883198940140893</v>
      </c>
      <c r="AA82" s="19">
        <f>'[1]Raw Data Sorted by Sample'!Q82*'[1]Raw Data Sorted by Sample'!Q$101</f>
        <v>32.883312556750852</v>
      </c>
      <c r="AB82" s="19">
        <f t="shared" si="15"/>
        <v>2531.9571170716567</v>
      </c>
      <c r="AC82" s="19">
        <f t="shared" si="16"/>
        <v>5.9998863833900415</v>
      </c>
      <c r="AD82" s="19">
        <f t="shared" si="17"/>
        <v>2.3696635077015958E-3</v>
      </c>
      <c r="AF82" s="162">
        <f t="shared" si="18"/>
        <v>3104.9049873265467</v>
      </c>
      <c r="AG82" s="163">
        <f t="shared" si="19"/>
        <v>40.824672990497916</v>
      </c>
      <c r="AH82" s="164">
        <f t="shared" si="20"/>
        <v>39.549858811986482</v>
      </c>
    </row>
    <row r="83" spans="1:34">
      <c r="A83" t="s">
        <v>136</v>
      </c>
      <c r="B83" t="s">
        <v>137</v>
      </c>
      <c r="D83" s="19">
        <f>'[1]Raw Data Sorted by Sample'!C83*'[1]Raw Data Sorted by Sample'!C$101</f>
        <v>11.498244583069646</v>
      </c>
      <c r="E83" s="19">
        <f>'[1]Raw Data Sorted by Sample'!D83*'[1]Raw Data Sorted by Sample'!D$101</f>
        <v>6.8110671205977615</v>
      </c>
      <c r="F83" s="19">
        <f>'[1]Raw Data Sorted by Sample'!E83*'[1]Raw Data Sorted by Sample'!E$101</f>
        <v>5.7838518967673478</v>
      </c>
      <c r="G83" s="19">
        <f t="shared" si="6"/>
        <v>5.7143926863022978</v>
      </c>
      <c r="H83" s="19">
        <f t="shared" si="7"/>
        <v>1.0272152238304137</v>
      </c>
      <c r="I83" s="11">
        <f t="shared" si="8"/>
        <v>0.17975929905774643</v>
      </c>
      <c r="J83" s="19"/>
      <c r="K83" s="19">
        <f>'[1]Raw Data Sorted by Sample'!G83*'[1]Raw Data Sorted by Sample'!G$101</f>
        <v>8.5857699393837112</v>
      </c>
      <c r="L83" s="19">
        <f>'[1]Raw Data Sorted by Sample'!H83*'[1]Raw Data Sorted by Sample'!H$101</f>
        <v>4.9459928055222484</v>
      </c>
      <c r="M83" s="19">
        <f>'[1]Raw Data Sorted by Sample'!I83*'[1]Raw Data Sorted by Sample'!I$101</f>
        <v>5.4141154350987977</v>
      </c>
      <c r="N83" s="19">
        <f t="shared" si="9"/>
        <v>3.1716545042849136</v>
      </c>
      <c r="O83" s="19">
        <f t="shared" si="10"/>
        <v>-0.46812262957654927</v>
      </c>
      <c r="P83" s="19">
        <f t="shared" si="11"/>
        <v>-0.14759571981882463</v>
      </c>
      <c r="Q83" s="19"/>
      <c r="R83" s="19">
        <f>'[1]Raw Data Sorted by Sample'!K83*'[1]Raw Data Sorted by Sample'!K$101</f>
        <v>7.3324925530892671</v>
      </c>
      <c r="S83" s="19">
        <f>'[1]Raw Data Sorted by Sample'!L83*'[1]Raw Data Sorted by Sample'!L$101</f>
        <v>5.3953582917948175</v>
      </c>
      <c r="T83" s="19">
        <f>'[1]Raw Data Sorted by Sample'!M83*'[1]Raw Data Sorted by Sample'!M$101</f>
        <v>6.6752236884856666</v>
      </c>
      <c r="U83" s="19">
        <f t="shared" si="12"/>
        <v>0.65726886460360046</v>
      </c>
      <c r="V83" s="19">
        <f t="shared" si="13"/>
        <v>-1.2798653966908491</v>
      </c>
      <c r="W83" s="19">
        <f t="shared" si="14"/>
        <v>-1.9472478701128453</v>
      </c>
      <c r="X83" s="19"/>
      <c r="Y83" s="19">
        <f>'[1]Raw Data Sorted by Sample'!O83*'[1]Raw Data Sorted by Sample'!O$101</f>
        <v>6.296662265863521</v>
      </c>
      <c r="Z83" s="19">
        <f>'[1]Raw Data Sorted by Sample'!P83*'[1]Raw Data Sorted by Sample'!P$101</f>
        <v>3.8883198940140891</v>
      </c>
      <c r="AA83" s="19">
        <f>'[1]Raw Data Sorted by Sample'!Q83*'[1]Raw Data Sorted by Sample'!Q$101</f>
        <v>11.744040198839588</v>
      </c>
      <c r="AB83" s="19">
        <f t="shared" si="15"/>
        <v>-5.4473779329760674</v>
      </c>
      <c r="AC83" s="19">
        <f t="shared" si="16"/>
        <v>-7.8557203048254998</v>
      </c>
      <c r="AD83" s="19">
        <f t="shared" si="17"/>
        <v>1.4421103880585135</v>
      </c>
      <c r="AF83" s="162">
        <f t="shared" si="18"/>
        <v>8.4282923353515358</v>
      </c>
      <c r="AG83" s="163">
        <f t="shared" si="19"/>
        <v>5.2601845279822292</v>
      </c>
      <c r="AH83" s="164">
        <f t="shared" si="20"/>
        <v>7.4043078047978499</v>
      </c>
    </row>
    <row r="84" spans="1:34">
      <c r="A84" t="s">
        <v>138</v>
      </c>
      <c r="B84" t="s">
        <v>139</v>
      </c>
      <c r="D84" s="19">
        <f>'[1]Raw Data Sorted by Sample'!C84*'[1]Raw Data Sorted by Sample'!C$101</f>
        <v>10.348420124762681</v>
      </c>
      <c r="E84" s="19">
        <f>'[1]Raw Data Sorted by Sample'!D84*'[1]Raw Data Sorted by Sample'!D$101</f>
        <v>8.7570862979114068</v>
      </c>
      <c r="F84" s="19">
        <f>'[1]Raw Data Sorted by Sample'!E84*'[1]Raw Data Sorted by Sample'!E$101</f>
        <v>6.7478272128952392</v>
      </c>
      <c r="G84" s="19">
        <f t="shared" si="6"/>
        <v>3.6005929118674418</v>
      </c>
      <c r="H84" s="19">
        <f t="shared" si="7"/>
        <v>2.0092590850161676</v>
      </c>
      <c r="I84" s="11">
        <f t="shared" si="8"/>
        <v>0.55803561641020627</v>
      </c>
      <c r="J84" s="19"/>
      <c r="K84" s="19">
        <f>'[1]Raw Data Sorted by Sample'!G84*'[1]Raw Data Sorted by Sample'!G$101</f>
        <v>5.3661062121148193</v>
      </c>
      <c r="L84" s="19">
        <f>'[1]Raw Data Sorted by Sample'!H84*'[1]Raw Data Sorted by Sample'!H$101</f>
        <v>3.297328537014832</v>
      </c>
      <c r="M84" s="19">
        <f>'[1]Raw Data Sorted by Sample'!I84*'[1]Raw Data Sorted by Sample'!I$101</f>
        <v>4.5117628625823318</v>
      </c>
      <c r="N84" s="19">
        <f t="shared" si="9"/>
        <v>0.85434334953248747</v>
      </c>
      <c r="O84" s="19">
        <f t="shared" si="10"/>
        <v>-1.2144343255674999</v>
      </c>
      <c r="P84" s="19">
        <f t="shared" si="11"/>
        <v>-1.4214827402028245</v>
      </c>
      <c r="Q84" s="19"/>
      <c r="R84" s="19">
        <f>'[1]Raw Data Sorted by Sample'!K84*'[1]Raw Data Sorted by Sample'!K$101</f>
        <v>10.998738829633901</v>
      </c>
      <c r="S84" s="19">
        <f>'[1]Raw Data Sorted by Sample'!L84*'[1]Raw Data Sorted by Sample'!L$101</f>
        <v>5.3953582917948175</v>
      </c>
      <c r="T84" s="19">
        <f>'[1]Raw Data Sorted by Sample'!M84*'[1]Raw Data Sorted by Sample'!M$101</f>
        <v>5.7216203044162857</v>
      </c>
      <c r="U84" s="19">
        <f t="shared" si="12"/>
        <v>5.2771185252176149</v>
      </c>
      <c r="V84" s="19">
        <f t="shared" si="13"/>
        <v>-0.32626201262146814</v>
      </c>
      <c r="W84" s="19">
        <f t="shared" si="14"/>
        <v>-6.1825788271074301E-2</v>
      </c>
      <c r="X84" s="19"/>
      <c r="Y84" s="19">
        <f>'[1]Raw Data Sorted by Sample'!O84*'[1]Raw Data Sorted by Sample'!O$101</f>
        <v>8.3955496878180274</v>
      </c>
      <c r="Z84" s="19">
        <f>'[1]Raw Data Sorted by Sample'!P84*'[1]Raw Data Sorted by Sample'!P$101</f>
        <v>4.8603998675176117</v>
      </c>
      <c r="AA84" s="19">
        <f>'[1]Raw Data Sorted by Sample'!Q84*'[1]Raw Data Sorted by Sample'!Q$101</f>
        <v>3.5232120596518768</v>
      </c>
      <c r="AB84" s="19">
        <f t="shared" si="15"/>
        <v>4.8723376281661501</v>
      </c>
      <c r="AC84" s="19">
        <f t="shared" si="16"/>
        <v>1.3371878078657349</v>
      </c>
      <c r="AD84" s="19">
        <f t="shared" si="17"/>
        <v>0.27444481682379335</v>
      </c>
      <c r="AF84" s="162">
        <f t="shared" si="18"/>
        <v>8.7772037135823577</v>
      </c>
      <c r="AG84" s="163">
        <f t="shared" si="19"/>
        <v>5.5775432485596665</v>
      </c>
      <c r="AH84" s="164">
        <f t="shared" si="20"/>
        <v>5.1261056098864337</v>
      </c>
    </row>
    <row r="85" spans="1:34">
      <c r="A85" t="s">
        <v>140</v>
      </c>
      <c r="B85" t="s">
        <v>141</v>
      </c>
      <c r="D85" s="19">
        <f>'[1]Raw Data Sorted by Sample'!C85*'[1]Raw Data Sorted by Sample'!C$101</f>
        <v>18.397191332911433</v>
      </c>
      <c r="E85" s="19">
        <f>'[1]Raw Data Sorted by Sample'!D85*'[1]Raw Data Sorted by Sample'!D$101</f>
        <v>14.595143829852347</v>
      </c>
      <c r="F85" s="19">
        <f>'[1]Raw Data Sorted by Sample'!E85*'[1]Raw Data Sorted by Sample'!E$101</f>
        <v>13.495654425790478</v>
      </c>
      <c r="G85" s="19">
        <f t="shared" si="6"/>
        <v>4.9015369071209545</v>
      </c>
      <c r="H85" s="19">
        <f t="shared" si="7"/>
        <v>1.0994894040618686</v>
      </c>
      <c r="I85" s="11">
        <f t="shared" si="8"/>
        <v>0.22431523517950666</v>
      </c>
      <c r="J85" s="19"/>
      <c r="K85" s="19">
        <f>'[1]Raw Data Sorted by Sample'!G85*'[1]Raw Data Sorted by Sample'!G$101</f>
        <v>17.171539878767422</v>
      </c>
      <c r="L85" s="19">
        <f>'[1]Raw Data Sorted by Sample'!H85*'[1]Raw Data Sorted by Sample'!H$101</f>
        <v>9.0676534767907881</v>
      </c>
      <c r="M85" s="19">
        <f>'[1]Raw Data Sorted by Sample'!I85*'[1]Raw Data Sorted by Sample'!I$101</f>
        <v>12.632936015230527</v>
      </c>
      <c r="N85" s="19">
        <f t="shared" si="9"/>
        <v>4.5386038635368955</v>
      </c>
      <c r="O85" s="19">
        <f t="shared" si="10"/>
        <v>-3.5652825384397389</v>
      </c>
      <c r="P85" s="19">
        <f t="shared" si="11"/>
        <v>-0.78554609426991151</v>
      </c>
      <c r="Q85" s="19"/>
      <c r="R85" s="19">
        <f>'[1]Raw Data Sorted by Sample'!K85*'[1]Raw Data Sorted by Sample'!K$101</f>
        <v>9.7766567374523561</v>
      </c>
      <c r="S85" s="19">
        <f>'[1]Raw Data Sorted by Sample'!L85*'[1]Raw Data Sorted by Sample'!L$101</f>
        <v>13.488395729487044</v>
      </c>
      <c r="T85" s="19">
        <f>'[1]Raw Data Sorted by Sample'!M85*'[1]Raw Data Sorted by Sample'!M$101</f>
        <v>14.304050761040713</v>
      </c>
      <c r="U85" s="19">
        <f t="shared" si="12"/>
        <v>-4.5273940235883572</v>
      </c>
      <c r="V85" s="19">
        <f t="shared" si="13"/>
        <v>-0.81565503155366947</v>
      </c>
      <c r="W85" s="19">
        <f t="shared" si="14"/>
        <v>0.1801599390960876</v>
      </c>
      <c r="X85" s="19"/>
      <c r="Y85" s="19">
        <f>'[1]Raw Data Sorted by Sample'!O85*'[1]Raw Data Sorted by Sample'!O$101</f>
        <v>25.186649063454084</v>
      </c>
      <c r="Z85" s="19">
        <f>'[1]Raw Data Sorted by Sample'!P85*'[1]Raw Data Sorted by Sample'!P$101</f>
        <v>5.8324798410211338</v>
      </c>
      <c r="AA85" s="19">
        <f>'[1]Raw Data Sorted by Sample'!Q85*'[1]Raw Data Sorted by Sample'!Q$101</f>
        <v>14.092848238607507</v>
      </c>
      <c r="AB85" s="19">
        <f t="shared" si="15"/>
        <v>11.093800824846577</v>
      </c>
      <c r="AC85" s="19">
        <f t="shared" si="16"/>
        <v>-8.2603683975863724</v>
      </c>
      <c r="AD85" s="19">
        <f t="shared" si="17"/>
        <v>-0.74459317667627323</v>
      </c>
      <c r="AF85" s="162">
        <f t="shared" si="18"/>
        <v>17.633009253146323</v>
      </c>
      <c r="AG85" s="163">
        <f t="shared" si="19"/>
        <v>10.745918219287828</v>
      </c>
      <c r="AH85" s="164">
        <f t="shared" si="20"/>
        <v>13.631372360167306</v>
      </c>
    </row>
    <row r="86" spans="1:34">
      <c r="A86" t="s">
        <v>142</v>
      </c>
      <c r="B86" t="s">
        <v>143</v>
      </c>
      <c r="D86" s="19">
        <f>'[1]Raw Data Sorted by Sample'!C86*'[1]Raw Data Sorted by Sample'!C$101</f>
        <v>3457.5221461290425</v>
      </c>
      <c r="E86" s="19">
        <f>'[1]Raw Data Sorted by Sample'!D86*'[1]Raw Data Sorted by Sample'!D$101</f>
        <v>1734.8760965751155</v>
      </c>
      <c r="F86" s="19">
        <f>'[1]Raw Data Sorted by Sample'!E86*'[1]Raw Data Sorted by Sample'!E$101</f>
        <v>1522.1170241659404</v>
      </c>
      <c r="G86" s="19">
        <f t="shared" si="6"/>
        <v>1935.4051219631021</v>
      </c>
      <c r="H86" s="19">
        <f t="shared" si="7"/>
        <v>212.75907240917513</v>
      </c>
      <c r="I86" s="11">
        <f t="shared" si="8"/>
        <v>0.10992999346481595</v>
      </c>
      <c r="J86" s="19"/>
      <c r="K86" s="19">
        <f>'[1]Raw Data Sorted by Sample'!G86*'[1]Raw Data Sorted by Sample'!G$101</f>
        <v>3631.7806843593098</v>
      </c>
      <c r="L86" s="19">
        <f>'[1]Raw Data Sorted by Sample'!H86*'[1]Raw Data Sorted by Sample'!H$101</f>
        <v>2050.1140178889718</v>
      </c>
      <c r="M86" s="19">
        <f>'[1]Raw Data Sorted by Sample'!I86*'[1]Raw Data Sorted by Sample'!I$101</f>
        <v>1476.2488086369387</v>
      </c>
      <c r="N86" s="19">
        <f t="shared" si="9"/>
        <v>2155.5318757223713</v>
      </c>
      <c r="O86" s="19">
        <f t="shared" si="10"/>
        <v>573.86520925203308</v>
      </c>
      <c r="P86" s="19">
        <f t="shared" si="11"/>
        <v>0.26622905266001545</v>
      </c>
      <c r="Q86" s="19"/>
      <c r="R86" s="19">
        <f>'[1]Raw Data Sorted by Sample'!K86*'[1]Raw Data Sorted by Sample'!K$101</f>
        <v>4894.4387791870859</v>
      </c>
      <c r="S86" s="19">
        <f>'[1]Raw Data Sorted by Sample'!L86*'[1]Raw Data Sorted by Sample'!L$101</f>
        <v>2462.0818338223685</v>
      </c>
      <c r="T86" s="19">
        <f>'[1]Raw Data Sorted by Sample'!M86*'[1]Raw Data Sorted by Sample'!M$101</f>
        <v>2334.4210842018447</v>
      </c>
      <c r="U86" s="19">
        <f t="shared" si="12"/>
        <v>2560.0176949852412</v>
      </c>
      <c r="V86" s="19">
        <f t="shared" si="13"/>
        <v>127.6607496205238</v>
      </c>
      <c r="W86" s="19">
        <f t="shared" si="14"/>
        <v>4.9867135633708884E-2</v>
      </c>
      <c r="X86" s="19"/>
      <c r="Y86" s="19">
        <f>'[1]Raw Data Sorted by Sample'!O86*'[1]Raw Data Sorted by Sample'!O$101</f>
        <v>3163.0233448854419</v>
      </c>
      <c r="Z86" s="19">
        <f>'[1]Raw Data Sorted by Sample'!P86*'[1]Raw Data Sorted by Sample'!P$101</f>
        <v>1845.9798696831888</v>
      </c>
      <c r="AA86" s="19">
        <f>'[1]Raw Data Sorted by Sample'!Q86*'[1]Raw Data Sorted by Sample'!Q$101</f>
        <v>1587.7942348831125</v>
      </c>
      <c r="AB86" s="19">
        <f t="shared" si="15"/>
        <v>1575.2291100023294</v>
      </c>
      <c r="AC86" s="19">
        <f t="shared" si="16"/>
        <v>258.18563480007629</v>
      </c>
      <c r="AD86" s="19">
        <f t="shared" si="17"/>
        <v>0.16390354467211091</v>
      </c>
      <c r="AF86" s="162">
        <f t="shared" si="18"/>
        <v>3786.69123864022</v>
      </c>
      <c r="AG86" s="163">
        <f t="shared" si="19"/>
        <v>2023.2629544924109</v>
      </c>
      <c r="AH86" s="164">
        <f t="shared" si="20"/>
        <v>1730.1452879719591</v>
      </c>
    </row>
    <row r="87" spans="1:34">
      <c r="A87" t="s">
        <v>144</v>
      </c>
      <c r="B87" t="s">
        <v>145</v>
      </c>
      <c r="D87" s="19">
        <f>'[1]Raw Data Sorted by Sample'!C87*'[1]Raw Data Sorted by Sample'!C$101</f>
        <v>1830.5205376246877</v>
      </c>
      <c r="E87" s="19">
        <f>'[1]Raw Data Sorted by Sample'!D87*'[1]Raw Data Sorted by Sample'!D$101</f>
        <v>23.352230127763754</v>
      </c>
      <c r="F87" s="19">
        <f>'[1]Raw Data Sorted by Sample'!E87*'[1]Raw Data Sorted by Sample'!E$101</f>
        <v>19.279506322557825</v>
      </c>
      <c r="G87" s="19">
        <f t="shared" si="6"/>
        <v>1811.2410313021298</v>
      </c>
      <c r="H87" s="19">
        <f t="shared" si="7"/>
        <v>4.0727238052059285</v>
      </c>
      <c r="I87" s="11">
        <f t="shared" si="8"/>
        <v>2.2485819031374211E-3</v>
      </c>
      <c r="J87" s="19"/>
      <c r="K87" s="19">
        <f>'[1]Raw Data Sorted by Sample'!G87*'[1]Raw Data Sorted by Sample'!G$101</f>
        <v>1808.3777934826942</v>
      </c>
      <c r="L87" s="19">
        <f>'[1]Raw Data Sorted by Sample'!H87*'[1]Raw Data Sorted by Sample'!H$101</f>
        <v>25.554296161864947</v>
      </c>
      <c r="M87" s="19">
        <f>'[1]Raw Data Sorted by Sample'!I87*'[1]Raw Data Sorted by Sample'!I$101</f>
        <v>18.047051450329327</v>
      </c>
      <c r="N87" s="19">
        <f t="shared" si="9"/>
        <v>1790.3307420323649</v>
      </c>
      <c r="O87" s="19">
        <f t="shared" si="10"/>
        <v>7.5072447115356198</v>
      </c>
      <c r="P87" s="19">
        <f t="shared" si="11"/>
        <v>4.1932166695710501E-3</v>
      </c>
      <c r="Q87" s="19"/>
      <c r="R87" s="19">
        <f>'[1]Raw Data Sorted by Sample'!K87*'[1]Raw Data Sorted by Sample'!K$101</f>
        <v>2567.5944756734252</v>
      </c>
      <c r="S87" s="19">
        <f>'[1]Raw Data Sorted by Sample'!L87*'[1]Raw Data Sorted by Sample'!L$101</f>
        <v>27.876017840939891</v>
      </c>
      <c r="T87" s="19">
        <f>'[1]Raw Data Sorted by Sample'!M87*'[1]Raw Data Sorted by Sample'!M$101</f>
        <v>30.51530829022019</v>
      </c>
      <c r="U87" s="19">
        <f t="shared" si="12"/>
        <v>2537.079167383205</v>
      </c>
      <c r="V87" s="19">
        <f t="shared" si="13"/>
        <v>-2.6392904492802991</v>
      </c>
      <c r="W87" s="19">
        <f t="shared" si="14"/>
        <v>-1.0402869895473213E-3</v>
      </c>
      <c r="X87" s="19"/>
      <c r="Y87" s="19">
        <f>'[1]Raw Data Sorted by Sample'!O87*'[1]Raw Data Sorted by Sample'!O$101</f>
        <v>1733.6810105344227</v>
      </c>
      <c r="Z87" s="19">
        <f>'[1]Raw Data Sorted by Sample'!P87*'[1]Raw Data Sorted by Sample'!P$101</f>
        <v>22.357839390581013</v>
      </c>
      <c r="AA87" s="19">
        <f>'[1]Raw Data Sorted by Sample'!Q87*'[1]Raw Data Sorted by Sample'!Q$101</f>
        <v>18.790464318143343</v>
      </c>
      <c r="AB87" s="19">
        <f t="shared" si="15"/>
        <v>1714.8905462162793</v>
      </c>
      <c r="AC87" s="19">
        <f t="shared" si="16"/>
        <v>3.5673750724376703</v>
      </c>
      <c r="AD87" s="19">
        <f t="shared" si="17"/>
        <v>2.0802348466546147E-3</v>
      </c>
      <c r="AF87" s="162">
        <f t="shared" si="18"/>
        <v>1985.0434543288075</v>
      </c>
      <c r="AG87" s="163">
        <f t="shared" si="19"/>
        <v>24.7850958802874</v>
      </c>
      <c r="AH87" s="164">
        <f t="shared" si="20"/>
        <v>21.658082595312671</v>
      </c>
    </row>
    <row r="88" spans="1:34">
      <c r="A88" t="s">
        <v>146</v>
      </c>
      <c r="B88" t="s">
        <v>147</v>
      </c>
      <c r="D88" s="19">
        <f>'[1]Raw Data Sorted by Sample'!C88*'[1]Raw Data Sorted by Sample'!C$101</f>
        <v>14126.743294759366</v>
      </c>
      <c r="E88" s="19">
        <f>'[1]Raw Data Sorted by Sample'!D88*'[1]Raw Data Sorted by Sample'!D$101</f>
        <v>1947.9651964909599</v>
      </c>
      <c r="F88" s="19">
        <f>'[1]Raw Data Sorted by Sample'!E88*'[1]Raw Data Sorted by Sample'!E$101</f>
        <v>893.60511805055523</v>
      </c>
      <c r="G88" s="19">
        <f t="shared" si="6"/>
        <v>13233.138176708811</v>
      </c>
      <c r="H88" s="19">
        <f t="shared" si="7"/>
        <v>1054.3600784404048</v>
      </c>
      <c r="I88" s="11">
        <f t="shared" si="8"/>
        <v>7.9675740127625017E-2</v>
      </c>
      <c r="J88" s="19"/>
      <c r="K88" s="19">
        <f>'[1]Raw Data Sorted by Sample'!G88*'[1]Raw Data Sorted by Sample'!G$101</f>
        <v>13750.110557923013</v>
      </c>
      <c r="L88" s="19">
        <f>'[1]Raw Data Sorted by Sample'!H88*'[1]Raw Data Sorted by Sample'!H$101</f>
        <v>1738.5164711410703</v>
      </c>
      <c r="M88" s="19">
        <f>'[1]Raw Data Sorted by Sample'!I88*'[1]Raw Data Sorted by Sample'!I$101</f>
        <v>863.55141189825827</v>
      </c>
      <c r="N88" s="19">
        <f t="shared" si="9"/>
        <v>12886.559146024756</v>
      </c>
      <c r="O88" s="19">
        <f t="shared" si="10"/>
        <v>874.965059242812</v>
      </c>
      <c r="P88" s="19">
        <f t="shared" si="11"/>
        <v>6.7897492986925143E-2</v>
      </c>
      <c r="Q88" s="19"/>
      <c r="R88" s="19">
        <f>'[1]Raw Data Sorted by Sample'!K88*'[1]Raw Data Sorted by Sample'!K$101</f>
        <v>18417.999211268056</v>
      </c>
      <c r="S88" s="19">
        <f>'[1]Raw Data Sorted by Sample'!L88*'[1]Raw Data Sorted by Sample'!L$101</f>
        <v>2409.0274772863863</v>
      </c>
      <c r="T88" s="19">
        <f>'[1]Raw Data Sorted by Sample'!M88*'[1]Raw Data Sorted by Sample'!M$101</f>
        <v>1161.488921796506</v>
      </c>
      <c r="U88" s="19">
        <f t="shared" si="12"/>
        <v>17256.510289471549</v>
      </c>
      <c r="V88" s="19">
        <f t="shared" si="13"/>
        <v>1247.5385554898803</v>
      </c>
      <c r="W88" s="19">
        <f t="shared" si="14"/>
        <v>7.2293791419173664E-2</v>
      </c>
      <c r="X88" s="19"/>
      <c r="Y88" s="19">
        <f>'[1]Raw Data Sorted by Sample'!O88*'[1]Raw Data Sorted by Sample'!O$101</f>
        <v>12718.208333333334</v>
      </c>
      <c r="Z88" s="19">
        <f>'[1]Raw Data Sorted by Sample'!P88*'[1]Raw Data Sorted by Sample'!P$101</f>
        <v>1657.3963548235054</v>
      </c>
      <c r="AA88" s="19">
        <f>'[1]Raw Data Sorted by Sample'!Q88*'[1]Raw Data Sorted by Sample'!Q$101</f>
        <v>862.01255059482583</v>
      </c>
      <c r="AB88" s="19">
        <f t="shared" si="15"/>
        <v>11856.195782738509</v>
      </c>
      <c r="AC88" s="19">
        <f t="shared" si="16"/>
        <v>795.38380422867954</v>
      </c>
      <c r="AD88" s="19">
        <f t="shared" si="17"/>
        <v>6.7085920206098701E-2</v>
      </c>
      <c r="AF88" s="162">
        <f t="shared" si="18"/>
        <v>14753.265349320942</v>
      </c>
      <c r="AG88" s="163">
        <f t="shared" si="19"/>
        <v>1938.2263749354804</v>
      </c>
      <c r="AH88" s="164">
        <f t="shared" si="20"/>
        <v>945.16450058503631</v>
      </c>
    </row>
    <row r="89" spans="1:34">
      <c r="A89" t="s">
        <v>148</v>
      </c>
      <c r="B89" t="s">
        <v>149</v>
      </c>
      <c r="D89" s="19">
        <f>'[1]Raw Data Sorted by Sample'!C89*'[1]Raw Data Sorted by Sample'!C$101</f>
        <v>4171.5631347376675</v>
      </c>
      <c r="E89" s="19">
        <f>'[1]Raw Data Sorted by Sample'!D89*'[1]Raw Data Sorted by Sample'!D$101</f>
        <v>60.326594496723033</v>
      </c>
      <c r="F89" s="19">
        <f>'[1]Raw Data Sorted by Sample'!E89*'[1]Raw Data Sorted by Sample'!E$101</f>
        <v>49.162741122522455</v>
      </c>
      <c r="G89" s="19">
        <f t="shared" si="6"/>
        <v>4122.4003936151448</v>
      </c>
      <c r="H89" s="19">
        <f t="shared" si="7"/>
        <v>11.163853374200578</v>
      </c>
      <c r="I89" s="11">
        <f t="shared" si="8"/>
        <v>2.7080953590755946E-3</v>
      </c>
      <c r="J89" s="19"/>
      <c r="K89" s="19">
        <f>'[1]Raw Data Sorted by Sample'!G89*'[1]Raw Data Sorted by Sample'!G$101</f>
        <v>4056.7762963588034</v>
      </c>
      <c r="L89" s="19">
        <f>'[1]Raw Data Sorted by Sample'!H89*'[1]Raw Data Sorted by Sample'!H$101</f>
        <v>32.973285370148318</v>
      </c>
      <c r="M89" s="19">
        <f>'[1]Raw Data Sorted by Sample'!I89*'[1]Raw Data Sorted by Sample'!I$101</f>
        <v>37.898808045691581</v>
      </c>
      <c r="N89" s="19">
        <f t="shared" si="9"/>
        <v>4018.8774883131118</v>
      </c>
      <c r="O89" s="19">
        <f t="shared" si="10"/>
        <v>-4.9255226755432631</v>
      </c>
      <c r="P89" s="19">
        <f t="shared" si="11"/>
        <v>-1.2255966224067973E-3</v>
      </c>
      <c r="Q89" s="19"/>
      <c r="R89" s="19">
        <f>'[1]Raw Data Sorted by Sample'!K89*'[1]Raw Data Sorted by Sample'!K$101</f>
        <v>5468.8173625124118</v>
      </c>
      <c r="S89" s="19">
        <f>'[1]Raw Data Sorted by Sample'!L89*'[1]Raw Data Sorted by Sample'!L$101</f>
        <v>62.046620355640407</v>
      </c>
      <c r="T89" s="19">
        <f>'[1]Raw Data Sorted by Sample'!M89*'[1]Raw Data Sorted by Sample'!M$101</f>
        <v>73.42746057334233</v>
      </c>
      <c r="U89" s="19">
        <f t="shared" si="12"/>
        <v>5395.3899019390692</v>
      </c>
      <c r="V89" s="19">
        <f t="shared" si="13"/>
        <v>-11.380840217701923</v>
      </c>
      <c r="W89" s="19">
        <f t="shared" si="14"/>
        <v>-2.1093638132828399E-3</v>
      </c>
      <c r="X89" s="19"/>
      <c r="Y89" s="19">
        <f>'[1]Raw Data Sorted by Sample'!O89*'[1]Raw Data Sorted by Sample'!O$101</f>
        <v>3907.0789359683145</v>
      </c>
      <c r="Z89" s="19">
        <f>'[1]Raw Data Sorted by Sample'!P89*'[1]Raw Data Sorted by Sample'!P$101</f>
        <v>46.659838728169071</v>
      </c>
      <c r="AA89" s="19">
        <f>'[1]Raw Data Sorted by Sample'!Q89*'[1]Raw Data Sorted by Sample'!Q$101</f>
        <v>32.883312556750852</v>
      </c>
      <c r="AB89" s="19">
        <f t="shared" si="15"/>
        <v>3874.1956234115637</v>
      </c>
      <c r="AC89" s="19">
        <f t="shared" si="16"/>
        <v>13.776526171418219</v>
      </c>
      <c r="AD89" s="19">
        <f t="shared" si="17"/>
        <v>3.5559707125183311E-3</v>
      </c>
      <c r="AF89" s="162">
        <f t="shared" si="18"/>
        <v>4401.0589323942995</v>
      </c>
      <c r="AG89" s="163">
        <f t="shared" si="19"/>
        <v>50.501584737670207</v>
      </c>
      <c r="AH89" s="164">
        <f t="shared" si="20"/>
        <v>48.343080574576803</v>
      </c>
    </row>
    <row r="90" spans="1:34">
      <c r="A90" t="s">
        <v>150</v>
      </c>
      <c r="B90" t="s">
        <v>151</v>
      </c>
      <c r="D90" s="19">
        <f>'[1]Raw Data Sorted by Sample'!C90*'[1]Raw Data Sorted by Sample'!C$101</f>
        <v>9.1985956664557165</v>
      </c>
      <c r="E90" s="19">
        <f>'[1]Raw Data Sorted by Sample'!D90*'[1]Raw Data Sorted by Sample'!D$101</f>
        <v>5.8380575319409385</v>
      </c>
      <c r="F90" s="19">
        <f>'[1]Raw Data Sorted by Sample'!E90*'[1]Raw Data Sorted by Sample'!E$101</f>
        <v>1.9279506322557827</v>
      </c>
      <c r="G90" s="19">
        <f t="shared" si="6"/>
        <v>7.2706450341999336</v>
      </c>
      <c r="H90" s="19">
        <f t="shared" si="7"/>
        <v>3.9101068996851556</v>
      </c>
      <c r="I90" s="11">
        <f t="shared" si="8"/>
        <v>0.53779367322880534</v>
      </c>
      <c r="J90" s="19"/>
      <c r="K90" s="19">
        <f>'[1]Raw Data Sorted by Sample'!G90*'[1]Raw Data Sorted by Sample'!G$101</f>
        <v>7.5125486969607476</v>
      </c>
      <c r="L90" s="19">
        <f>'[1]Raw Data Sorted by Sample'!H90*'[1]Raw Data Sorted by Sample'!H$101</f>
        <v>4.1216606712685397</v>
      </c>
      <c r="M90" s="19">
        <f>'[1]Raw Data Sorted by Sample'!I90*'[1]Raw Data Sorted by Sample'!I$101</f>
        <v>2.7070577175493988</v>
      </c>
      <c r="N90" s="19">
        <f t="shared" si="9"/>
        <v>4.8054909794113492</v>
      </c>
      <c r="O90" s="19">
        <f t="shared" si="10"/>
        <v>1.4146029537191409</v>
      </c>
      <c r="P90" s="19">
        <f t="shared" si="11"/>
        <v>0.29437220042236417</v>
      </c>
      <c r="Q90" s="19"/>
      <c r="R90" s="19">
        <f>'[1]Raw Data Sorted by Sample'!K90*'[1]Raw Data Sorted by Sample'!K$101</f>
        <v>10.998738829633901</v>
      </c>
      <c r="S90" s="19">
        <f>'[1]Raw Data Sorted by Sample'!L90*'[1]Raw Data Sorted by Sample'!L$101</f>
        <v>0.89922638196580296</v>
      </c>
      <c r="T90" s="19">
        <f>'[1]Raw Data Sorted by Sample'!M90*'[1]Raw Data Sorted by Sample'!M$101</f>
        <v>2.8608101522081428</v>
      </c>
      <c r="U90" s="19">
        <f t="shared" si="12"/>
        <v>8.1379286774257587</v>
      </c>
      <c r="V90" s="19">
        <f t="shared" si="13"/>
        <v>-1.9615837702423398</v>
      </c>
      <c r="W90" s="19">
        <f t="shared" si="14"/>
        <v>-0.24104214327703355</v>
      </c>
      <c r="X90" s="19"/>
      <c r="Y90" s="19">
        <f>'[1]Raw Data Sorted by Sample'!O90*'[1]Raw Data Sorted by Sample'!O$101</f>
        <v>6.296662265863521</v>
      </c>
      <c r="Z90" s="19">
        <f>'[1]Raw Data Sorted by Sample'!P90*'[1]Raw Data Sorted by Sample'!P$101</f>
        <v>2.9162399205105669</v>
      </c>
      <c r="AA90" s="19">
        <f>'[1]Raw Data Sorted by Sample'!Q90*'[1]Raw Data Sorted by Sample'!Q$101</f>
        <v>3.5232120596518768</v>
      </c>
      <c r="AB90" s="19">
        <f t="shared" si="15"/>
        <v>2.7734502062116442</v>
      </c>
      <c r="AC90" s="19">
        <f t="shared" si="16"/>
        <v>-0.60697213914130987</v>
      </c>
      <c r="AD90" s="19">
        <f t="shared" si="17"/>
        <v>-0.21885092358315494</v>
      </c>
      <c r="AF90" s="162">
        <f t="shared" si="18"/>
        <v>8.5016363647284727</v>
      </c>
      <c r="AG90" s="163">
        <f t="shared" si="19"/>
        <v>3.443796126421462</v>
      </c>
      <c r="AH90" s="164">
        <f t="shared" si="20"/>
        <v>2.7547576404163001</v>
      </c>
    </row>
    <row r="91" spans="1:34">
      <c r="D91" s="19"/>
      <c r="E91" s="19"/>
      <c r="F91" s="19"/>
      <c r="G91" s="19">
        <f t="shared" si="6"/>
        <v>0</v>
      </c>
      <c r="H91" s="19">
        <f t="shared" si="7"/>
        <v>0</v>
      </c>
      <c r="I91" s="11" t="e">
        <f t="shared" si="8"/>
        <v>#DIV/0!</v>
      </c>
      <c r="J91" s="19"/>
      <c r="K91" s="19"/>
      <c r="L91" s="19"/>
      <c r="M91" s="19"/>
      <c r="N91" s="19"/>
      <c r="O91" s="19"/>
      <c r="P91" s="19"/>
      <c r="Q91" s="19"/>
      <c r="R91" s="19"/>
      <c r="S91" s="19"/>
      <c r="T91" s="19"/>
      <c r="U91" s="19"/>
      <c r="V91" s="19"/>
      <c r="W91" s="19"/>
      <c r="X91" s="19"/>
      <c r="Y91" s="19"/>
      <c r="Z91" s="19"/>
      <c r="AA91" s="19"/>
      <c r="AB91" s="19"/>
      <c r="AC91" s="19"/>
      <c r="AD91" s="19"/>
      <c r="AF91" s="162"/>
      <c r="AG91" s="163"/>
      <c r="AH91" s="164"/>
    </row>
    <row r="92" spans="1:34">
      <c r="A92" t="s">
        <v>387</v>
      </c>
      <c r="B92" t="s">
        <v>235</v>
      </c>
      <c r="D92" s="19">
        <f>'[1]Raw Data Sorted by Sample'!C92*'[1]Raw Data Sorted by Sample'!C$101</f>
        <v>36.794382665822866</v>
      </c>
      <c r="E92" s="19">
        <f>'[1]Raw Data Sorted by Sample'!D92*'[1]Raw Data Sorted by Sample'!D$101</f>
        <v>66.164652028663966</v>
      </c>
      <c r="F92" s="19">
        <f>'[1]Raw Data Sorted by Sample'!E92*'[1]Raw Data Sorted by Sample'!E$101</f>
        <v>60.730444916057152</v>
      </c>
      <c r="G92" s="19">
        <f t="shared" si="6"/>
        <v>-23.936062250234286</v>
      </c>
      <c r="H92" s="19">
        <f t="shared" si="7"/>
        <v>5.4342071126068134</v>
      </c>
      <c r="I92" s="11">
        <f t="shared" si="8"/>
        <v>-0.22703012115343338</v>
      </c>
      <c r="J92" s="19"/>
      <c r="K92" s="19">
        <f>'[1]Raw Data Sorted by Sample'!G92*'[1]Raw Data Sorted by Sample'!G$101</f>
        <v>39.709185969649667</v>
      </c>
      <c r="L92" s="19">
        <f>'[1]Raw Data Sorted by Sample'!H92*'[1]Raw Data Sorted by Sample'!H$101</f>
        <v>83.257545559624504</v>
      </c>
      <c r="M92" s="19">
        <f>'[1]Raw Data Sorted by Sample'!I92*'[1]Raw Data Sorted by Sample'!I$101</f>
        <v>37.898808045691581</v>
      </c>
      <c r="N92" s="19"/>
      <c r="O92" s="19"/>
      <c r="P92" s="19"/>
      <c r="Q92" s="19"/>
      <c r="R92" s="19">
        <f>'[1]Raw Data Sorted by Sample'!K92*'[1]Raw Data Sorted by Sample'!K$101</f>
        <v>57.437858332532592</v>
      </c>
      <c r="S92" s="19">
        <f>'[1]Raw Data Sorted by Sample'!L92*'[1]Raw Data Sorted by Sample'!L$101</f>
        <v>60.2481675917088</v>
      </c>
      <c r="T92" s="19">
        <f>'[1]Raw Data Sorted by Sample'!M92*'[1]Raw Data Sorted by Sample'!M$101</f>
        <v>73.42746057334233</v>
      </c>
      <c r="U92" s="19"/>
      <c r="V92" s="19"/>
      <c r="W92" s="19"/>
      <c r="X92" s="19"/>
      <c r="Y92" s="19">
        <f>'[1]Raw Data Sorted by Sample'!O92*'[1]Raw Data Sorted by Sample'!O$101</f>
        <v>34.63164246224936</v>
      </c>
      <c r="Z92" s="19">
        <f>'[1]Raw Data Sorted by Sample'!P92*'[1]Raw Data Sorted by Sample'!P$101</f>
        <v>19.441599470070447</v>
      </c>
      <c r="AA92" s="19">
        <f>'[1]Raw Data Sorted by Sample'!Q92*'[1]Raw Data Sorted by Sample'!Q$101</f>
        <v>144.45169444572696</v>
      </c>
      <c r="AB92" s="19"/>
      <c r="AC92" s="19"/>
      <c r="AD92" s="19"/>
      <c r="AF92" s="162">
        <f t="shared" ref="AF92:AH97" si="21">AVERAGE(D92,K92,R92,Y92)</f>
        <v>42.143267357563616</v>
      </c>
      <c r="AG92" s="163">
        <f t="shared" si="21"/>
        <v>57.277991162516933</v>
      </c>
      <c r="AH92" s="164">
        <f t="shared" si="21"/>
        <v>79.127101995204498</v>
      </c>
    </row>
    <row r="93" spans="1:34">
      <c r="A93" t="s">
        <v>388</v>
      </c>
      <c r="B93" t="s">
        <v>236</v>
      </c>
      <c r="D93" s="19">
        <f>'[1]Raw Data Sorted by Sample'!C93*'[1]Raw Data Sorted by Sample'!C$101</f>
        <v>241.46313624446256</v>
      </c>
      <c r="E93" s="19">
        <f>'[1]Raw Data Sorted by Sample'!D93*'[1]Raw Data Sorted by Sample'!D$101</f>
        <v>437.85431489557038</v>
      </c>
      <c r="F93" s="19">
        <f>'[1]Raw Data Sorted by Sample'!E93*'[1]Raw Data Sorted by Sample'!E$101</f>
        <v>463.67212705751575</v>
      </c>
      <c r="G93" s="19">
        <f t="shared" si="6"/>
        <v>-222.20899081305319</v>
      </c>
      <c r="H93" s="19">
        <f t="shared" si="7"/>
        <v>-25.817812161945369</v>
      </c>
      <c r="I93" s="11">
        <f t="shared" si="8"/>
        <v>0.11618707266289766</v>
      </c>
      <c r="J93" s="19"/>
      <c r="K93" s="19">
        <f>'[1]Raw Data Sorted by Sample'!G93*'[1]Raw Data Sorted by Sample'!G$101</f>
        <v>109.46856672714232</v>
      </c>
      <c r="L93" s="19">
        <f>'[1]Raw Data Sorted by Sample'!H93*'[1]Raw Data Sorted by Sample'!H$101</f>
        <v>554.77552635274549</v>
      </c>
      <c r="M93" s="19">
        <f>'[1]Raw Data Sorted by Sample'!I93*'[1]Raw Data Sorted by Sample'!I$101</f>
        <v>175.05639906819445</v>
      </c>
      <c r="N93" s="19"/>
      <c r="O93" s="19"/>
      <c r="P93" s="19"/>
      <c r="Q93" s="19"/>
      <c r="R93" s="19">
        <f>'[1]Raw Data Sorted by Sample'!K93*'[1]Raw Data Sorted by Sample'!K$101</f>
        <v>444.83788155408217</v>
      </c>
      <c r="S93" s="19">
        <f>'[1]Raw Data Sorted by Sample'!L93*'[1]Raw Data Sorted by Sample'!L$101</f>
        <v>265.27178267991189</v>
      </c>
      <c r="T93" s="19">
        <f>'[1]Raw Data Sorted by Sample'!M93*'[1]Raw Data Sorted by Sample'!M$101</f>
        <v>485.38412249131488</v>
      </c>
      <c r="U93" s="19"/>
      <c r="V93" s="19"/>
      <c r="W93" s="19"/>
      <c r="X93" s="19"/>
      <c r="Y93" s="19">
        <f>'[1]Raw Data Sorted by Sample'!O93*'[1]Raw Data Sorted by Sample'!O$101</f>
        <v>155.31766922463351</v>
      </c>
      <c r="Z93" s="19">
        <f>'[1]Raw Data Sorted by Sample'!P93*'[1]Raw Data Sorted by Sample'!P$101</f>
        <v>83.598877721302912</v>
      </c>
      <c r="AA93" s="19">
        <f>'[1]Raw Data Sorted by Sample'!Q93*'[1]Raw Data Sorted by Sample'!Q$101</f>
        <v>765.71142096434119</v>
      </c>
      <c r="AB93" s="19"/>
      <c r="AC93" s="19"/>
      <c r="AD93" s="19"/>
      <c r="AF93" s="162">
        <f t="shared" si="21"/>
        <v>237.77181343758014</v>
      </c>
      <c r="AG93" s="163">
        <f t="shared" si="21"/>
        <v>335.37512541238266</v>
      </c>
      <c r="AH93" s="164">
        <f t="shared" si="21"/>
        <v>472.45601739534158</v>
      </c>
    </row>
    <row r="94" spans="1:34">
      <c r="A94" t="s">
        <v>389</v>
      </c>
      <c r="B94" t="s">
        <v>237</v>
      </c>
      <c r="D94" s="19">
        <f>'[1]Raw Data Sorted by Sample'!C94*'[1]Raw Data Sorted by Sample'!C$101</f>
        <v>240.31331178615559</v>
      </c>
      <c r="E94" s="19">
        <f>'[1]Raw Data Sorted by Sample'!D94*'[1]Raw Data Sorted by Sample'!D$101</f>
        <v>506.93799569020484</v>
      </c>
      <c r="F94" s="19">
        <f>'[1]Raw Data Sorted by Sample'!E94*'[1]Raw Data Sorted by Sample'!E$101</f>
        <v>548.50195487677013</v>
      </c>
      <c r="G94" s="19">
        <f t="shared" si="6"/>
        <v>-308.18864309061451</v>
      </c>
      <c r="H94" s="19">
        <f t="shared" si="7"/>
        <v>-41.563959186565285</v>
      </c>
      <c r="I94" s="11">
        <f t="shared" si="8"/>
        <v>0.13486531745540192</v>
      </c>
      <c r="J94" s="19"/>
      <c r="K94" s="19">
        <f>'[1]Raw Data Sorted by Sample'!G94*'[1]Raw Data Sorted by Sample'!G$101</f>
        <v>88.004141878683043</v>
      </c>
      <c r="L94" s="19">
        <f>'[1]Raw Data Sorted by Sample'!H94*'[1]Raw Data Sorted by Sample'!H$101</f>
        <v>744.37191723109834</v>
      </c>
      <c r="M94" s="19">
        <f>'[1]Raw Data Sorted by Sample'!I94*'[1]Raw Data Sorted by Sample'!I$101</f>
        <v>188.59168765594146</v>
      </c>
      <c r="N94" s="19"/>
      <c r="O94" s="19"/>
      <c r="P94" s="19"/>
      <c r="Q94" s="19"/>
      <c r="R94" s="19">
        <f>'[1]Raw Data Sorted by Sample'!K94*'[1]Raw Data Sorted by Sample'!K$101</f>
        <v>530.38362800679033</v>
      </c>
      <c r="S94" s="19">
        <f>'[1]Raw Data Sorted by Sample'!L94*'[1]Raw Data Sorted by Sample'!L$101</f>
        <v>292.24857413888594</v>
      </c>
      <c r="T94" s="19">
        <f>'[1]Raw Data Sorted by Sample'!M94*'[1]Raw Data Sorted by Sample'!M$101</f>
        <v>596.00211504336312</v>
      </c>
      <c r="U94" s="19"/>
      <c r="V94" s="19"/>
      <c r="W94" s="19"/>
      <c r="X94" s="19"/>
      <c r="Y94" s="19">
        <f>'[1]Raw Data Sorted by Sample'!O94*'[1]Raw Data Sorted by Sample'!O$101</f>
        <v>150.07045066974723</v>
      </c>
      <c r="Z94" s="19">
        <f>'[1]Raw Data Sorted by Sample'!P94*'[1]Raw Data Sorted by Sample'!P$101</f>
        <v>103.04047719137336</v>
      </c>
      <c r="AA94" s="19">
        <f>'[1]Raw Data Sorted by Sample'!Q94*'[1]Raw Data Sorted by Sample'!Q$101</f>
        <v>1021.7314972990442</v>
      </c>
      <c r="AB94" s="19"/>
      <c r="AC94" s="19"/>
      <c r="AD94" s="19"/>
      <c r="AF94" s="162">
        <f t="shared" si="21"/>
        <v>252.19288308534408</v>
      </c>
      <c r="AG94" s="163">
        <f t="shared" si="21"/>
        <v>411.64974106289066</v>
      </c>
      <c r="AH94" s="164">
        <f t="shared" si="21"/>
        <v>588.7068137187797</v>
      </c>
    </row>
    <row r="95" spans="1:34">
      <c r="A95" t="s">
        <v>390</v>
      </c>
      <c r="B95" t="s">
        <v>231</v>
      </c>
      <c r="D95" s="19">
        <f>'[1]Raw Data Sorted by Sample'!C95*'[1]Raw Data Sorted by Sample'!C$101</f>
        <v>823.27431214778665</v>
      </c>
      <c r="E95" s="19">
        <f>'[1]Raw Data Sorted by Sample'!D95*'[1]Raw Data Sorted by Sample'!D$101</f>
        <v>867.92455308188619</v>
      </c>
      <c r="F95" s="19">
        <f>'[1]Raw Data Sorted by Sample'!E95*'[1]Raw Data Sorted by Sample'!E$101</f>
        <v>734.54919088945314</v>
      </c>
      <c r="G95" s="19">
        <f t="shared" si="6"/>
        <v>88.725121258333502</v>
      </c>
      <c r="H95" s="19">
        <f t="shared" si="7"/>
        <v>133.37536219243304</v>
      </c>
      <c r="I95" s="11">
        <f t="shared" si="8"/>
        <v>1.5032423771402372</v>
      </c>
      <c r="J95" s="19"/>
      <c r="K95" s="19">
        <f>'[1]Raw Data Sorted by Sample'!G95*'[1]Raw Data Sorted by Sample'!G$101</f>
        <v>802.76948933237702</v>
      </c>
      <c r="L95" s="19">
        <f>'[1]Raw Data Sorted by Sample'!H95*'[1]Raw Data Sorted by Sample'!H$101</f>
        <v>726.23661027751677</v>
      </c>
      <c r="M95" s="19">
        <f>'[1]Raw Data Sorted by Sample'!I95*'[1]Raw Data Sorted by Sample'!I$101</f>
        <v>773.31615464661161</v>
      </c>
      <c r="N95" s="19"/>
      <c r="O95" s="19"/>
      <c r="P95" s="19"/>
      <c r="Q95" s="19"/>
      <c r="R95" s="19">
        <f>'[1]Raw Data Sorted by Sample'!K95*'[1]Raw Data Sorted by Sample'!K$101</f>
        <v>855.45746452708113</v>
      </c>
      <c r="S95" s="19">
        <f>'[1]Raw Data Sorted by Sample'!L95*'[1]Raw Data Sorted by Sample'!L$101</f>
        <v>728.37336939230045</v>
      </c>
      <c r="T95" s="19">
        <f>'[1]Raw Data Sorted by Sample'!M95*'[1]Raw Data Sorted by Sample'!M$101</f>
        <v>762.88270725550478</v>
      </c>
      <c r="U95" s="19"/>
      <c r="V95" s="19"/>
      <c r="W95" s="19"/>
      <c r="X95" s="19"/>
      <c r="Y95" s="19">
        <f>'[1]Raw Data Sorted by Sample'!O95*'[1]Raw Data Sorted by Sample'!O$101</f>
        <v>744.05559108287264</v>
      </c>
      <c r="Z95" s="19">
        <f>'[1]Raw Data Sorted by Sample'!P95*'[1]Raw Data Sorted by Sample'!P$101</f>
        <v>685.31638131998318</v>
      </c>
      <c r="AA95" s="19">
        <f>'[1]Raw Data Sorted by Sample'!Q95*'[1]Raw Data Sorted by Sample'!Q$101</f>
        <v>830.303642057959</v>
      </c>
      <c r="AB95" s="19"/>
      <c r="AC95" s="19"/>
      <c r="AD95" s="19"/>
      <c r="AF95" s="162">
        <f t="shared" si="21"/>
        <v>806.38921427252933</v>
      </c>
      <c r="AG95" s="163">
        <f t="shared" si="21"/>
        <v>751.96272851792162</v>
      </c>
      <c r="AH95" s="164">
        <f t="shared" si="21"/>
        <v>775.26292371238219</v>
      </c>
    </row>
    <row r="96" spans="1:34">
      <c r="A96" t="s">
        <v>391</v>
      </c>
      <c r="B96" t="s">
        <v>232</v>
      </c>
      <c r="D96" s="19">
        <f>'[1]Raw Data Sorted by Sample'!C96*'[1]Raw Data Sorted by Sample'!C$101</f>
        <v>572.61258023686833</v>
      </c>
      <c r="E96" s="19">
        <f>'[1]Raw Data Sorted by Sample'!D96*'[1]Raw Data Sorted by Sample'!D$101</f>
        <v>671.37661617320794</v>
      </c>
      <c r="F96" s="19">
        <f>'[1]Raw Data Sorted by Sample'!E96*'[1]Raw Data Sorted by Sample'!E$101</f>
        <v>588.02494283801366</v>
      </c>
      <c r="G96" s="19">
        <f t="shared" si="6"/>
        <v>-15.412362601145333</v>
      </c>
      <c r="H96" s="19">
        <f t="shared" si="7"/>
        <v>83.351673335194278</v>
      </c>
      <c r="I96" s="11">
        <f t="shared" si="8"/>
        <v>-5.4081048760817634</v>
      </c>
      <c r="J96" s="19"/>
      <c r="K96" s="19">
        <f>'[1]Raw Data Sorted by Sample'!G96*'[1]Raw Data Sorted by Sample'!G$101</f>
        <v>593.491347059899</v>
      </c>
      <c r="L96" s="19">
        <f>'[1]Raw Data Sorted by Sample'!H96*'[1]Raw Data Sorted by Sample'!H$101</f>
        <v>565.49184409804366</v>
      </c>
      <c r="M96" s="19">
        <f>'[1]Raw Data Sorted by Sample'!I96*'[1]Raw Data Sorted by Sample'!I$101</f>
        <v>566.6774155403408</v>
      </c>
      <c r="N96" s="19"/>
      <c r="O96" s="19"/>
      <c r="P96" s="19"/>
      <c r="Q96" s="19"/>
      <c r="R96" s="19">
        <f>'[1]Raw Data Sorted by Sample'!K96*'[1]Raw Data Sorted by Sample'!K$101</f>
        <v>580.48899378623366</v>
      </c>
      <c r="S96" s="19">
        <f>'[1]Raw Data Sorted by Sample'!L96*'[1]Raw Data Sorted by Sample'!L$101</f>
        <v>547.62886661717403</v>
      </c>
      <c r="T96" s="19">
        <f>'[1]Raw Data Sorted by Sample'!M96*'[1]Raw Data Sorted by Sample'!M$101</f>
        <v>585.5124778185999</v>
      </c>
      <c r="U96" s="19"/>
      <c r="V96" s="19"/>
      <c r="W96" s="19"/>
      <c r="X96" s="19"/>
      <c r="Y96" s="19">
        <f>'[1]Raw Data Sorted by Sample'!O96*'[1]Raw Data Sorted by Sample'!O$101</f>
        <v>566.69960392771679</v>
      </c>
      <c r="Z96" s="19">
        <f>'[1]Raw Data Sorted by Sample'!P96*'[1]Raw Data Sorted by Sample'!P$101</f>
        <v>551.16934497649709</v>
      </c>
      <c r="AA96" s="19">
        <f>'[1]Raw Data Sorted by Sample'!Q96*'[1]Raw Data Sorted by Sample'!Q$101</f>
        <v>645.92221093617741</v>
      </c>
      <c r="AB96" s="19"/>
      <c r="AC96" s="19"/>
      <c r="AD96" s="19"/>
      <c r="AF96" s="162">
        <f t="shared" si="21"/>
        <v>578.32313125267945</v>
      </c>
      <c r="AG96" s="163">
        <f t="shared" si="21"/>
        <v>583.91666796623065</v>
      </c>
      <c r="AH96" s="164">
        <f t="shared" si="21"/>
        <v>596.534261783283</v>
      </c>
    </row>
    <row r="97" spans="1:34" ht="16" thickBot="1">
      <c r="A97" t="s">
        <v>392</v>
      </c>
      <c r="B97" t="s">
        <v>233</v>
      </c>
      <c r="D97" s="19">
        <f>'[1]Raw Data Sorted by Sample'!C97*'[1]Raw Data Sorted by Sample'!C$101</f>
        <v>914.11044435403687</v>
      </c>
      <c r="E97" s="19">
        <f>'[1]Raw Data Sorted by Sample'!D97*'[1]Raw Data Sorted by Sample'!D$101</f>
        <v>989.5507516639891</v>
      </c>
      <c r="F97" s="19">
        <f>'[1]Raw Data Sorted by Sample'!E97*'[1]Raw Data Sorted by Sample'!E$101</f>
        <v>836.7305743990097</v>
      </c>
      <c r="G97" s="19">
        <f t="shared" si="6"/>
        <v>77.379869955027175</v>
      </c>
      <c r="H97" s="19">
        <f t="shared" si="7"/>
        <v>152.82017726497941</v>
      </c>
      <c r="I97" s="11">
        <f t="shared" si="8"/>
        <v>1.9749345321179499</v>
      </c>
      <c r="J97" s="19"/>
      <c r="K97" s="19">
        <f>'[1]Raw Data Sorted by Sample'!G97*'[1]Raw Data Sorted by Sample'!G$101</f>
        <v>900.43262239286673</v>
      </c>
      <c r="L97" s="19">
        <f>'[1]Raw Data Sorted by Sample'!H97*'[1]Raw Data Sorted by Sample'!H$101</f>
        <v>795.48050955482825</v>
      </c>
      <c r="M97" s="19">
        <f>'[1]Raw Data Sorted by Sample'!I97*'[1]Raw Data Sorted by Sample'!I$101</f>
        <v>934.83726512705903</v>
      </c>
      <c r="N97" s="19"/>
      <c r="O97" s="19"/>
      <c r="P97" s="19"/>
      <c r="Q97" s="19"/>
      <c r="R97" s="19">
        <f>'[1]Raw Data Sorted by Sample'!K97*'[1]Raw Data Sorted by Sample'!K$101</f>
        <v>910.45115867525067</v>
      </c>
      <c r="S97" s="19">
        <f>'[1]Raw Data Sorted by Sample'!L97*'[1]Raw Data Sorted by Sample'!L$101</f>
        <v>820.09446035281235</v>
      </c>
      <c r="T97" s="19">
        <f>'[1]Raw Data Sorted by Sample'!M97*'[1]Raw Data Sorted by Sample'!M$101</f>
        <v>881.12952688010796</v>
      </c>
      <c r="U97" s="19"/>
      <c r="V97" s="19"/>
      <c r="W97" s="19"/>
      <c r="X97" s="19"/>
      <c r="Y97" s="19">
        <f>'[1]Raw Data Sorted by Sample'!O97*'[1]Raw Data Sorted by Sample'!O$101</f>
        <v>801.7749951866216</v>
      </c>
      <c r="Z97" s="19">
        <f>'[1]Raw Data Sorted by Sample'!P97*'[1]Raw Data Sorted by Sample'!P$101</f>
        <v>782.52437867033541</v>
      </c>
      <c r="AA97" s="19">
        <f>'[1]Raw Data Sorted by Sample'!Q97*'[1]Raw Data Sorted by Sample'!Q$101</f>
        <v>921.90715560890771</v>
      </c>
      <c r="AB97" s="19"/>
      <c r="AC97" s="19"/>
      <c r="AD97" s="19"/>
      <c r="AF97" s="165">
        <f t="shared" si="21"/>
        <v>881.69230515219397</v>
      </c>
      <c r="AG97" s="166">
        <f t="shared" si="21"/>
        <v>846.91252506049125</v>
      </c>
      <c r="AH97" s="167">
        <f t="shared" si="21"/>
        <v>893.65113050377113</v>
      </c>
    </row>
  </sheetData>
  <mergeCells count="1">
    <mergeCell ref="AF5:AH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61"/>
  <sheetViews>
    <sheetView workbookViewId="0">
      <selection sqref="A1:XFD1048576"/>
    </sheetView>
  </sheetViews>
  <sheetFormatPr baseColWidth="10" defaultRowHeight="15" x14ac:dyDescent="0"/>
  <cols>
    <col min="2" max="2" width="23.6640625" customWidth="1"/>
    <col min="3" max="3" width="7" hidden="1" customWidth="1"/>
    <col min="4" max="4" width="6.33203125" hidden="1" customWidth="1"/>
    <col min="5" max="5" width="7" hidden="1" customWidth="1"/>
    <col min="6" max="6" width="7" customWidth="1"/>
    <col min="7" max="7" width="5.6640625" hidden="1" customWidth="1"/>
    <col min="8" max="8" width="5" style="43" hidden="1" customWidth="1"/>
    <col min="9" max="9" width="8" style="43" hidden="1" customWidth="1"/>
    <col min="10" max="10" width="7.83203125" style="43" customWidth="1"/>
    <col min="11" max="11" width="6.1640625" hidden="1" customWidth="1"/>
    <col min="12" max="12" width="5" style="43" hidden="1" customWidth="1"/>
    <col min="13" max="13" width="7" style="43" hidden="1" customWidth="1"/>
    <col min="14" max="14" width="7" style="43" customWidth="1"/>
    <col min="15" max="15" width="4.5" hidden="1" customWidth="1"/>
    <col min="16" max="16" width="5" style="43" hidden="1" customWidth="1"/>
    <col min="17" max="17" width="7" style="43" hidden="1" customWidth="1"/>
    <col min="18" max="18" width="6.5" customWidth="1"/>
    <col min="19" max="19" width="6.5" hidden="1" customWidth="1"/>
    <col min="20" max="20" width="6.1640625" hidden="1" customWidth="1"/>
    <col min="21" max="21" width="7" hidden="1" customWidth="1"/>
    <col min="22" max="22" width="7.5" customWidth="1"/>
    <col min="23" max="23" width="4.6640625" hidden="1" customWidth="1"/>
    <col min="24" max="24" width="5" hidden="1" customWidth="1"/>
    <col min="25" max="25" width="7" hidden="1" customWidth="1"/>
    <col min="26" max="26" width="6.33203125" bestFit="1" customWidth="1"/>
    <col min="27" max="27" width="4.5" hidden="1" customWidth="1"/>
    <col min="28" max="28" width="5" style="43" hidden="1" customWidth="1"/>
    <col min="29" max="29" width="7" style="43" hidden="1" customWidth="1"/>
    <col min="30" max="30" width="6.33203125" bestFit="1" customWidth="1"/>
    <col min="31" max="31" width="4.5" hidden="1" customWidth="1"/>
    <col min="32" max="32" width="7.5" style="43" hidden="1" customWidth="1"/>
    <col min="33" max="33" width="7" style="43" hidden="1" customWidth="1"/>
    <col min="34" max="34" width="6.33203125" bestFit="1" customWidth="1"/>
    <col min="35" max="35" width="4.5" hidden="1" customWidth="1"/>
    <col min="36" max="36" width="7.83203125" hidden="1" customWidth="1"/>
    <col min="37" max="37" width="7" hidden="1" customWidth="1"/>
    <col min="38" max="38" width="7.5" customWidth="1"/>
    <col min="39" max="39" width="4.5" hidden="1" customWidth="1"/>
    <col min="40" max="40" width="5" hidden="1" customWidth="1"/>
    <col min="41" max="41" width="7.5" hidden="1" customWidth="1"/>
    <col min="42" max="42" width="6.33203125" bestFit="1" customWidth="1"/>
    <col min="43" max="43" width="4.5" hidden="1" customWidth="1"/>
    <col min="44" max="44" width="5" hidden="1" customWidth="1"/>
    <col min="45" max="45" width="7" hidden="1" customWidth="1"/>
    <col min="46" max="46" width="6.33203125" bestFit="1" customWidth="1"/>
    <col min="47" max="47" width="4.5" hidden="1" customWidth="1"/>
    <col min="48" max="48" width="5" hidden="1" customWidth="1"/>
    <col min="49" max="49" width="7" hidden="1" customWidth="1"/>
    <col min="50" max="50" width="8.5" customWidth="1"/>
    <col min="51" max="51" width="10.83203125" hidden="1" customWidth="1"/>
    <col min="52" max="52" width="10.83203125" style="43" hidden="1" customWidth="1"/>
    <col min="53" max="53" width="10.83203125" hidden="1" customWidth="1"/>
    <col min="54" max="54" width="6.5" customWidth="1"/>
    <col min="55" max="55" width="10.83203125" hidden="1" customWidth="1"/>
    <col min="56" max="57" width="10.83203125" style="43" hidden="1" customWidth="1"/>
    <col min="58" max="58" width="5.83203125" style="43" customWidth="1"/>
    <col min="59" max="59" width="10.83203125" hidden="1" customWidth="1"/>
    <col min="60" max="61" width="10.83203125" style="43" hidden="1" customWidth="1"/>
    <col min="62" max="62" width="4.5" customWidth="1"/>
    <col min="63" max="63" width="10.83203125" hidden="1" customWidth="1"/>
    <col min="64" max="65" width="10.83203125" style="43" hidden="1" customWidth="1"/>
    <col min="66" max="66" width="5.6640625" customWidth="1"/>
    <col min="67" max="67" width="6.33203125" hidden="1" customWidth="1"/>
    <col min="68" max="68" width="5.6640625" style="43" hidden="1" customWidth="1"/>
    <col min="69" max="69" width="7" hidden="1" customWidth="1"/>
    <col min="70" max="70" width="6.33203125" customWidth="1"/>
    <col min="71" max="71" width="5.5" hidden="1" customWidth="1"/>
    <col min="72" max="72" width="5.83203125" style="43" hidden="1" customWidth="1"/>
    <col min="73" max="73" width="7" hidden="1" customWidth="1"/>
    <col min="74" max="74" width="6.33203125" customWidth="1"/>
    <col min="75" max="75" width="5.5" hidden="1" customWidth="1"/>
    <col min="76" max="76" width="5.6640625" style="43" hidden="1" customWidth="1"/>
    <col min="77" max="77" width="7" hidden="1" customWidth="1"/>
    <col min="78" max="78" width="6" customWidth="1"/>
    <col min="79" max="79" width="6" hidden="1" customWidth="1"/>
    <col min="80" max="80" width="5" style="43" hidden="1" customWidth="1"/>
    <col min="81" max="81" width="7" hidden="1" customWidth="1"/>
    <col min="82" max="82" width="7.1640625" customWidth="1"/>
    <col min="83" max="83" width="4.5" hidden="1" customWidth="1"/>
    <col min="84" max="84" width="5" hidden="1" customWidth="1"/>
    <col min="85" max="85" width="7" hidden="1" customWidth="1"/>
    <col min="86" max="86" width="6.33203125" customWidth="1"/>
    <col min="87" max="87" width="4.5" hidden="1" customWidth="1"/>
    <col min="88" max="88" width="5" hidden="1" customWidth="1"/>
    <col min="89" max="89" width="7" hidden="1" customWidth="1"/>
    <col min="90" max="90" width="6.33203125" bestFit="1" customWidth="1"/>
    <col min="91" max="91" width="4.5" hidden="1" customWidth="1"/>
    <col min="92" max="92" width="5" hidden="1" customWidth="1"/>
    <col min="93" max="93" width="7" hidden="1" customWidth="1"/>
    <col min="94" max="94" width="6.1640625" customWidth="1"/>
    <col min="95" max="95" width="4.5" hidden="1" customWidth="1"/>
    <col min="96" max="96" width="5" hidden="1" customWidth="1"/>
    <col min="97" max="97" width="7" hidden="1" customWidth="1"/>
    <col min="98" max="98" width="6.33203125" bestFit="1" customWidth="1"/>
    <col min="99" max="99" width="10.83203125" style="87" hidden="1" customWidth="1"/>
    <col min="100" max="100" width="10.83203125" style="87"/>
    <col min="102" max="102" width="10.83203125" customWidth="1"/>
  </cols>
  <sheetData>
    <row r="1" spans="1:102">
      <c r="C1" s="276">
        <v>100511</v>
      </c>
      <c r="D1" s="276"/>
      <c r="E1" s="276"/>
      <c r="F1" s="276"/>
      <c r="G1" s="276"/>
      <c r="H1" s="276"/>
      <c r="I1" s="276"/>
      <c r="J1" s="276"/>
      <c r="K1" s="276"/>
      <c r="L1" s="276"/>
      <c r="M1" s="276"/>
      <c r="N1" s="276"/>
      <c r="O1" s="276"/>
      <c r="P1" s="276"/>
      <c r="Q1" s="276"/>
      <c r="R1" s="276"/>
      <c r="S1" s="276">
        <v>111411</v>
      </c>
      <c r="T1" s="276"/>
      <c r="U1" s="276"/>
      <c r="V1" s="276"/>
      <c r="W1" s="276"/>
      <c r="X1" s="276"/>
      <c r="Y1" s="276"/>
      <c r="Z1" s="276"/>
      <c r="AA1" s="276"/>
      <c r="AB1" s="276"/>
      <c r="AC1" s="276"/>
      <c r="AD1" s="276"/>
      <c r="AE1" s="276"/>
      <c r="AF1" s="276"/>
      <c r="AG1" s="276"/>
      <c r="AH1" s="276"/>
      <c r="AI1" s="276">
        <v>121911</v>
      </c>
      <c r="AJ1" s="276"/>
      <c r="AK1" s="276"/>
      <c r="AL1" s="276"/>
      <c r="AM1" s="276"/>
      <c r="AN1" s="276"/>
      <c r="AO1" s="276"/>
      <c r="AP1" s="276"/>
      <c r="AQ1" s="276"/>
      <c r="AR1" s="276"/>
      <c r="AS1" s="276"/>
      <c r="AT1" s="276"/>
      <c r="AU1" s="276"/>
      <c r="AV1" s="276"/>
      <c r="AW1" s="276"/>
      <c r="AX1" s="276"/>
      <c r="AY1" s="276">
        <v>32113</v>
      </c>
      <c r="AZ1" s="276"/>
      <c r="BA1" s="276"/>
      <c r="BB1" s="276"/>
      <c r="BC1" s="276"/>
      <c r="BD1" s="276"/>
      <c r="BE1" s="276"/>
      <c r="BF1" s="276"/>
      <c r="BG1" s="276"/>
      <c r="BH1" s="276"/>
      <c r="BI1" s="276"/>
      <c r="BJ1" s="276"/>
      <c r="BK1" s="276"/>
      <c r="BL1" s="276"/>
      <c r="BM1" s="276"/>
      <c r="BN1" s="276"/>
      <c r="BO1" s="276">
        <v>42313</v>
      </c>
      <c r="BP1" s="276"/>
      <c r="BQ1" s="276"/>
      <c r="BR1" s="276"/>
      <c r="BS1" s="276"/>
      <c r="BT1" s="276"/>
      <c r="BU1" s="276"/>
      <c r="BV1" s="276"/>
      <c r="BW1" s="276"/>
      <c r="BX1" s="276"/>
      <c r="BY1" s="276"/>
      <c r="BZ1" s="276"/>
      <c r="CA1" s="276"/>
      <c r="CB1" s="276"/>
      <c r="CC1" s="276"/>
      <c r="CD1" s="276"/>
      <c r="CE1" s="276" t="s">
        <v>422</v>
      </c>
      <c r="CF1" s="276"/>
      <c r="CG1" s="276"/>
      <c r="CH1" s="276"/>
      <c r="CI1" s="276"/>
      <c r="CJ1" s="276"/>
      <c r="CK1" s="276"/>
      <c r="CL1" s="276"/>
      <c r="CM1" s="276"/>
      <c r="CN1" s="276"/>
      <c r="CO1" s="276"/>
      <c r="CP1" s="276"/>
      <c r="CQ1" s="276"/>
      <c r="CR1" s="276"/>
      <c r="CS1" s="276"/>
      <c r="CT1" s="276"/>
    </row>
    <row r="2" spans="1:102">
      <c r="C2" s="276" t="s">
        <v>397</v>
      </c>
      <c r="D2" s="276"/>
      <c r="E2" s="276"/>
      <c r="F2" s="276"/>
      <c r="G2" s="276" t="s">
        <v>398</v>
      </c>
      <c r="H2" s="276"/>
      <c r="I2" s="276"/>
      <c r="J2" s="276"/>
      <c r="K2" s="276" t="s">
        <v>399</v>
      </c>
      <c r="L2" s="276"/>
      <c r="M2" s="276"/>
      <c r="N2" s="276"/>
      <c r="O2" s="276" t="s">
        <v>400</v>
      </c>
      <c r="P2" s="276"/>
      <c r="Q2" s="276"/>
      <c r="R2" s="276"/>
      <c r="S2" s="276" t="s">
        <v>401</v>
      </c>
      <c r="T2" s="276"/>
      <c r="U2" s="276"/>
      <c r="V2" s="276"/>
      <c r="W2" s="276" t="s">
        <v>405</v>
      </c>
      <c r="X2" s="276"/>
      <c r="Y2" s="276"/>
      <c r="Z2" s="276"/>
      <c r="AA2" s="276" t="s">
        <v>402</v>
      </c>
      <c r="AB2" s="276"/>
      <c r="AC2" s="276"/>
      <c r="AD2" s="276"/>
      <c r="AE2" s="276" t="s">
        <v>403</v>
      </c>
      <c r="AF2" s="276"/>
      <c r="AG2" s="276"/>
      <c r="AH2" s="276"/>
      <c r="AI2" s="276" t="s">
        <v>407</v>
      </c>
      <c r="AJ2" s="276"/>
      <c r="AK2" s="276"/>
      <c r="AL2" s="276"/>
      <c r="AM2" s="276" t="s">
        <v>403</v>
      </c>
      <c r="AN2" s="276"/>
      <c r="AO2" s="276"/>
      <c r="AP2" s="276"/>
      <c r="AQ2" s="276" t="s">
        <v>408</v>
      </c>
      <c r="AR2" s="276"/>
      <c r="AS2" s="276"/>
      <c r="AT2" s="276"/>
      <c r="AU2" s="276" t="s">
        <v>409</v>
      </c>
      <c r="AV2" s="276"/>
      <c r="AW2" s="276"/>
      <c r="AX2" s="276"/>
      <c r="AY2" s="276" t="s">
        <v>410</v>
      </c>
      <c r="AZ2" s="276"/>
      <c r="BA2" s="276"/>
      <c r="BB2" s="276"/>
      <c r="BC2" s="276" t="s">
        <v>411</v>
      </c>
      <c r="BD2" s="276"/>
      <c r="BE2" s="276"/>
      <c r="BF2" s="276"/>
      <c r="BG2" s="276" t="s">
        <v>412</v>
      </c>
      <c r="BH2" s="276"/>
      <c r="BI2" s="276"/>
      <c r="BJ2" s="276"/>
      <c r="BK2" s="276" t="s">
        <v>413</v>
      </c>
      <c r="BL2" s="276"/>
      <c r="BM2" s="276"/>
      <c r="BN2" s="276"/>
      <c r="BO2" s="276" t="s">
        <v>414</v>
      </c>
      <c r="BP2" s="276"/>
      <c r="BQ2" s="276"/>
      <c r="BR2" s="276"/>
      <c r="BS2" s="276" t="s">
        <v>415</v>
      </c>
      <c r="BT2" s="276"/>
      <c r="BU2" s="276"/>
      <c r="BV2" s="276"/>
      <c r="BW2" s="276" t="s">
        <v>416</v>
      </c>
      <c r="BX2" s="276"/>
      <c r="BY2" s="276"/>
      <c r="BZ2" s="276"/>
      <c r="CA2" s="276" t="s">
        <v>417</v>
      </c>
      <c r="CB2" s="276"/>
      <c r="CC2" s="276"/>
      <c r="CD2" s="276"/>
      <c r="CE2" s="276" t="s">
        <v>418</v>
      </c>
      <c r="CF2" s="276"/>
      <c r="CG2" s="276"/>
      <c r="CH2" s="276"/>
      <c r="CI2" s="276" t="s">
        <v>419</v>
      </c>
      <c r="CJ2" s="276"/>
      <c r="CK2" s="276"/>
      <c r="CL2" s="276"/>
      <c r="CM2" s="276" t="s">
        <v>420</v>
      </c>
      <c r="CN2" s="276"/>
      <c r="CO2" s="276"/>
      <c r="CP2" s="276"/>
      <c r="CQ2" s="276" t="s">
        <v>421</v>
      </c>
      <c r="CR2" s="276"/>
      <c r="CS2" s="276"/>
      <c r="CT2" s="276"/>
    </row>
    <row r="3" spans="1:102">
      <c r="C3" t="s">
        <v>394</v>
      </c>
      <c r="D3" t="s">
        <v>395</v>
      </c>
      <c r="E3" t="s">
        <v>203</v>
      </c>
      <c r="F3" t="s">
        <v>396</v>
      </c>
      <c r="G3" t="s">
        <v>394</v>
      </c>
      <c r="H3" s="43" t="s">
        <v>395</v>
      </c>
      <c r="I3" s="43" t="s">
        <v>203</v>
      </c>
      <c r="J3" s="43" t="s">
        <v>396</v>
      </c>
      <c r="K3" t="s">
        <v>394</v>
      </c>
      <c r="L3" s="43" t="s">
        <v>395</v>
      </c>
      <c r="M3" s="43" t="s">
        <v>203</v>
      </c>
      <c r="N3" s="43" t="s">
        <v>396</v>
      </c>
      <c r="O3" t="s">
        <v>394</v>
      </c>
      <c r="P3" s="43" t="s">
        <v>395</v>
      </c>
      <c r="Q3" s="43" t="s">
        <v>203</v>
      </c>
      <c r="R3" s="43" t="s">
        <v>396</v>
      </c>
      <c r="S3" t="s">
        <v>394</v>
      </c>
      <c r="T3" t="s">
        <v>395</v>
      </c>
      <c r="U3" t="s">
        <v>203</v>
      </c>
      <c r="V3" t="s">
        <v>396</v>
      </c>
      <c r="W3" t="s">
        <v>394</v>
      </c>
      <c r="X3" s="43" t="s">
        <v>395</v>
      </c>
      <c r="Y3" s="43" t="s">
        <v>203</v>
      </c>
      <c r="Z3" s="43" t="s">
        <v>396</v>
      </c>
      <c r="AA3" t="s">
        <v>394</v>
      </c>
      <c r="AB3" s="43" t="s">
        <v>395</v>
      </c>
      <c r="AC3" s="43" t="s">
        <v>203</v>
      </c>
      <c r="AD3" s="43" t="s">
        <v>396</v>
      </c>
      <c r="AE3" t="s">
        <v>394</v>
      </c>
      <c r="AF3" s="43" t="s">
        <v>395</v>
      </c>
      <c r="AG3" s="43" t="s">
        <v>203</v>
      </c>
      <c r="AH3" s="43" t="s">
        <v>396</v>
      </c>
      <c r="AI3" t="s">
        <v>394</v>
      </c>
      <c r="AJ3" t="s">
        <v>395</v>
      </c>
      <c r="AK3" t="s">
        <v>203</v>
      </c>
      <c r="AL3" t="s">
        <v>396</v>
      </c>
      <c r="AM3" t="s">
        <v>394</v>
      </c>
      <c r="AN3" s="43" t="s">
        <v>395</v>
      </c>
      <c r="AO3" s="43" t="s">
        <v>203</v>
      </c>
      <c r="AP3" s="43" t="s">
        <v>396</v>
      </c>
      <c r="AQ3" t="s">
        <v>394</v>
      </c>
      <c r="AR3" s="43" t="s">
        <v>395</v>
      </c>
      <c r="AS3" s="43" t="s">
        <v>203</v>
      </c>
      <c r="AT3" s="43" t="s">
        <v>396</v>
      </c>
      <c r="AU3" t="s">
        <v>394</v>
      </c>
      <c r="AV3" s="43" t="s">
        <v>395</v>
      </c>
      <c r="AW3" s="43" t="s">
        <v>203</v>
      </c>
      <c r="AX3" s="43" t="s">
        <v>396</v>
      </c>
      <c r="AY3" t="s">
        <v>394</v>
      </c>
      <c r="AZ3" s="43" t="s">
        <v>395</v>
      </c>
      <c r="BA3" t="s">
        <v>203</v>
      </c>
      <c r="BB3" t="s">
        <v>396</v>
      </c>
      <c r="BC3" t="s">
        <v>394</v>
      </c>
      <c r="BD3" s="43" t="s">
        <v>395</v>
      </c>
      <c r="BE3" s="43" t="s">
        <v>203</v>
      </c>
      <c r="BF3" s="43" t="s">
        <v>396</v>
      </c>
      <c r="BG3" t="s">
        <v>394</v>
      </c>
      <c r="BH3" s="43" t="s">
        <v>395</v>
      </c>
      <c r="BI3" s="43" t="s">
        <v>203</v>
      </c>
      <c r="BJ3" s="43" t="s">
        <v>396</v>
      </c>
      <c r="BK3" t="s">
        <v>394</v>
      </c>
      <c r="BL3" s="43" t="s">
        <v>395</v>
      </c>
      <c r="BM3" s="43" t="s">
        <v>203</v>
      </c>
      <c r="BN3" s="43" t="s">
        <v>396</v>
      </c>
      <c r="BO3" t="s">
        <v>394</v>
      </c>
      <c r="BP3" s="43" t="s">
        <v>395</v>
      </c>
      <c r="BQ3" t="s">
        <v>203</v>
      </c>
      <c r="BR3" t="s">
        <v>396</v>
      </c>
      <c r="BS3" t="s">
        <v>394</v>
      </c>
      <c r="BT3" s="43" t="s">
        <v>395</v>
      </c>
      <c r="BU3" s="43" t="s">
        <v>203</v>
      </c>
      <c r="BV3" s="43" t="s">
        <v>396</v>
      </c>
      <c r="BW3" t="s">
        <v>394</v>
      </c>
      <c r="BX3" s="43" t="s">
        <v>395</v>
      </c>
      <c r="BY3" s="43" t="s">
        <v>203</v>
      </c>
      <c r="BZ3" s="43" t="s">
        <v>396</v>
      </c>
      <c r="CA3" t="s">
        <v>394</v>
      </c>
      <c r="CB3" s="43" t="s">
        <v>395</v>
      </c>
      <c r="CC3" s="43" t="s">
        <v>203</v>
      </c>
      <c r="CD3" s="43" t="s">
        <v>396</v>
      </c>
      <c r="CE3" t="s">
        <v>394</v>
      </c>
      <c r="CF3" s="43" t="s">
        <v>395</v>
      </c>
      <c r="CG3" t="s">
        <v>203</v>
      </c>
      <c r="CH3" t="s">
        <v>396</v>
      </c>
      <c r="CI3" t="s">
        <v>394</v>
      </c>
      <c r="CJ3" s="43" t="s">
        <v>395</v>
      </c>
      <c r="CK3" s="43" t="s">
        <v>203</v>
      </c>
      <c r="CL3" s="43" t="s">
        <v>396</v>
      </c>
      <c r="CM3" t="s">
        <v>394</v>
      </c>
      <c r="CN3" s="43" t="s">
        <v>395</v>
      </c>
      <c r="CO3" s="43" t="s">
        <v>203</v>
      </c>
      <c r="CP3" s="43" t="s">
        <v>396</v>
      </c>
      <c r="CQ3" t="s">
        <v>394</v>
      </c>
      <c r="CR3" s="43" t="s">
        <v>395</v>
      </c>
      <c r="CS3" s="43" t="s">
        <v>203</v>
      </c>
      <c r="CT3" s="43" t="s">
        <v>396</v>
      </c>
      <c r="CU3" s="89" t="s">
        <v>426</v>
      </c>
      <c r="CV3" s="89" t="s">
        <v>428</v>
      </c>
      <c r="CW3" s="43" t="s">
        <v>423</v>
      </c>
      <c r="CX3" s="43" t="s">
        <v>424</v>
      </c>
    </row>
    <row r="4" spans="1:102">
      <c r="A4">
        <v>1</v>
      </c>
      <c r="B4" t="s">
        <v>41</v>
      </c>
      <c r="C4" s="116">
        <f>'100512'!D35</f>
        <v>259.86032757737399</v>
      </c>
      <c r="D4" s="43">
        <f>'100512'!F35/'100512'!D35</f>
        <v>2.5967131173133994E-2</v>
      </c>
      <c r="E4" s="43">
        <f>'100512'!I35</f>
        <v>0.3077841153165789</v>
      </c>
      <c r="F4" s="43">
        <f>IF(AND(C4&gt;100,D4&lt;=0.25),E4,".")</f>
        <v>0.3077841153165789</v>
      </c>
      <c r="G4" s="116">
        <f>'100512'!K35</f>
        <v>255.42665569666542</v>
      </c>
      <c r="H4" s="43">
        <f>'100512'!M35/'100512'!K35</f>
        <v>2.8261813789334952E-2</v>
      </c>
      <c r="I4" s="43">
        <f>'100512'!P35</f>
        <v>0.23328602015615468</v>
      </c>
      <c r="J4" s="43">
        <f>IF(AND(G4&gt;100,H4&lt;=0.25),I4,".")</f>
        <v>0.23328602015615468</v>
      </c>
      <c r="K4" s="116">
        <f>'100512'!R35</f>
        <v>344.62714999519557</v>
      </c>
      <c r="L4" s="43">
        <f>'100512'!T35/'100512'!R35</f>
        <v>2.2136465663431918E-2</v>
      </c>
      <c r="M4" s="43">
        <f>'100512'!W35</f>
        <v>0.11077945938118197</v>
      </c>
      <c r="N4" s="43">
        <f>IF(AND(K4&gt;100,L4&lt;=0.25),M4,".")</f>
        <v>0.11077945938118197</v>
      </c>
      <c r="O4" s="116">
        <f>'100512'!Y35</f>
        <v>234.0259475479275</v>
      </c>
      <c r="P4" s="43">
        <f>'100512'!AA35/'100512'!Y35</f>
        <v>1.5054792413265791E-2</v>
      </c>
      <c r="Q4" s="43">
        <f>'100512'!AD35</f>
        <v>8.1711079441342024E-2</v>
      </c>
      <c r="R4" s="43">
        <f>IF(AND(O4&gt;100,P4&lt;=0.25),Q4,".")</f>
        <v>8.1711079441342024E-2</v>
      </c>
      <c r="S4" s="116">
        <f>'111411'!E25</f>
        <v>24</v>
      </c>
      <c r="T4">
        <f>'111411'!F24/'111411'!D24</f>
        <v>0</v>
      </c>
      <c r="U4" s="169">
        <f>'111411'!I24</f>
        <v>0.01</v>
      </c>
      <c r="V4" s="43" t="str">
        <f>IF(AND(S4&gt;100,T4&lt;=0.25),U4,".")</f>
        <v>.</v>
      </c>
      <c r="W4" s="116">
        <f>'111411'!J24</f>
        <v>6</v>
      </c>
      <c r="X4">
        <f>'111411'!L24/'111411'!J24</f>
        <v>0.33333333333333331</v>
      </c>
      <c r="Y4" s="169">
        <f>'111411'!O24</f>
        <v>-0.21</v>
      </c>
      <c r="Z4" s="43" t="str">
        <f>IF(AND(W4&gt;100,X4&lt;=0.25),Y4,".")</f>
        <v>.</v>
      </c>
      <c r="AA4" s="116">
        <f>'111411'!P24</f>
        <v>19</v>
      </c>
      <c r="AB4" s="43">
        <f>'111411'!R24/'111411'!P24</f>
        <v>0.73684210526315785</v>
      </c>
      <c r="AC4" s="43">
        <f>'111411'!U24</f>
        <v>0.01</v>
      </c>
      <c r="AD4" s="43" t="str">
        <f>IF(AND(AA4&gt;100,AB4&lt;=0.25),AC4,".")</f>
        <v>.</v>
      </c>
      <c r="AE4" s="116">
        <f>'111411'!V24</f>
        <v>0</v>
      </c>
      <c r="AF4" s="43" t="s">
        <v>406</v>
      </c>
      <c r="AG4" s="43">
        <f>'111411'!AA24</f>
        <v>0</v>
      </c>
      <c r="AH4" s="43" t="str">
        <f>IF(AND(AE4&gt;100,AF4&lt;=0.25),AG4,".")</f>
        <v>.</v>
      </c>
      <c r="AI4">
        <f>'121911'!D24</f>
        <v>4</v>
      </c>
      <c r="AJ4">
        <f>'121911'!F24/'121911'!D24</f>
        <v>2</v>
      </c>
      <c r="AK4" s="169">
        <f>'121911'!J24</f>
        <v>1.75</v>
      </c>
      <c r="AL4" s="43" t="str">
        <f>IF(AND(AI4&gt;100,AJ4&lt;=0.25),AK4,".")</f>
        <v>.</v>
      </c>
      <c r="AM4">
        <f>'121911'!K24</f>
        <v>2</v>
      </c>
      <c r="AN4">
        <f>'121911'!M24/'121911'!K24</f>
        <v>1</v>
      </c>
      <c r="AO4" s="169" t="e">
        <f>'121911'!Q24</f>
        <v>#DIV/0!</v>
      </c>
      <c r="AP4" s="43" t="str">
        <f>IF(AND(AM4&gt;100,AN4&lt;=0.25),AO4,".")</f>
        <v>.</v>
      </c>
      <c r="AQ4">
        <f>'121911'!R24</f>
        <v>10</v>
      </c>
      <c r="AR4">
        <f>'121911'!T24/'121911'!R24</f>
        <v>0.1</v>
      </c>
      <c r="AS4" s="169">
        <f>'121911'!X24</f>
        <v>1.4444444444444444</v>
      </c>
      <c r="AT4" s="43" t="str">
        <f>IF(AND(AQ4&gt;100,AR4&lt;=0.25),AS4,".")</f>
        <v>.</v>
      </c>
      <c r="AU4">
        <f>'121911'!Y24</f>
        <v>3</v>
      </c>
      <c r="AV4">
        <f>'121911'!AA24/'121911'!Y24</f>
        <v>2.3333333333333335</v>
      </c>
      <c r="AW4">
        <f>'121911'!AD24</f>
        <v>0.25</v>
      </c>
      <c r="AX4" s="43" t="str">
        <f>IF(AND(AU4&gt;100,AV4&lt;=0.25),AW4,".")</f>
        <v>.</v>
      </c>
      <c r="AY4" s="116">
        <f>'032113'!C24</f>
        <v>2</v>
      </c>
      <c r="AZ4" s="43">
        <f>'032113'!E24/'032113'!C24</f>
        <v>1</v>
      </c>
      <c r="BA4" s="169" t="e">
        <f>'032113'!H24</f>
        <v>#DIV/0!</v>
      </c>
      <c r="BB4" s="43" t="str">
        <f>IF(AND(AY4&gt;100,AZ4&lt;=0.25),BA4,".")</f>
        <v>.</v>
      </c>
      <c r="BC4" s="116">
        <f>'032113'!I24</f>
        <v>9</v>
      </c>
      <c r="BD4" s="43">
        <f>'032113'!K24/'032113'!I24</f>
        <v>0</v>
      </c>
      <c r="BE4" s="43">
        <f>'032113'!N24</f>
        <v>0.44444444444444442</v>
      </c>
      <c r="BF4" s="43" t="str">
        <f>IF(AND(BC4&gt;100,BD4&lt;=0.25),BE4,".")</f>
        <v>.</v>
      </c>
      <c r="BG4" s="116">
        <f>'032113'!P24</f>
        <v>23</v>
      </c>
      <c r="BH4" s="43">
        <f>'032113'!R24/'032113'!P24</f>
        <v>4.3478260869565216E-2</v>
      </c>
      <c r="BI4" s="43">
        <f>'032113'!U24</f>
        <v>0.5</v>
      </c>
      <c r="BJ4" s="43" t="str">
        <f>IF(AND(BG4&gt;100,BH4&lt;=0.25),BI4,".")</f>
        <v>.</v>
      </c>
      <c r="BK4" s="116">
        <f>'032113'!W24</f>
        <v>75</v>
      </c>
      <c r="BL4" s="43">
        <f>'032113'!Y24/'032113'!W24</f>
        <v>2.6666666666666668E-2</v>
      </c>
      <c r="BM4" s="43">
        <f>'032113'!AB24</f>
        <v>0.45205479452054792</v>
      </c>
      <c r="BN4" s="43" t="str">
        <f>IF(AND(BK4&gt;100,BL4&lt;=0.25),BM4,".")</f>
        <v>.</v>
      </c>
      <c r="BO4" s="116">
        <f>'042313'!C24</f>
        <v>17</v>
      </c>
      <c r="BP4" s="43">
        <f>'042313'!E24/'042313'!C24</f>
        <v>0.17647058823529413</v>
      </c>
      <c r="BQ4" s="169">
        <f>'042313'!I24</f>
        <v>0.35</v>
      </c>
      <c r="BR4" s="43" t="str">
        <f>IF(AND(BO4&gt;100,BP4&lt;=0.25),BQ4,".")</f>
        <v>.</v>
      </c>
      <c r="BS4" s="116">
        <f>'042313'!K24</f>
        <v>3</v>
      </c>
      <c r="BT4" s="43">
        <f>'042313'!M24/'042313'!K24</f>
        <v>0</v>
      </c>
      <c r="BU4" s="169">
        <f>'042313'!Q24</f>
        <v>1.1100000000000001</v>
      </c>
      <c r="BV4" s="43" t="str">
        <f>IF(AND(BS4&gt;100,BT4&lt;=0.25),BU4,".")</f>
        <v>.</v>
      </c>
      <c r="BW4" s="116">
        <f>'042313'!S24</f>
        <v>2</v>
      </c>
      <c r="BX4" s="43">
        <f>'042313'!U24/'042313'!S24</f>
        <v>1.5</v>
      </c>
      <c r="BY4" s="169">
        <f>'042313'!Y24</f>
        <v>1.06</v>
      </c>
      <c r="BZ4" s="43" t="str">
        <f>IF(AND(BW4&gt;100,BX4&lt;=0.25),BY4,".")</f>
        <v>.</v>
      </c>
      <c r="CA4" s="116">
        <f>'042313'!AA24</f>
        <v>5</v>
      </c>
      <c r="CB4" s="43">
        <f>'042313'!AC24/'042313'!AA24</f>
        <v>0.4</v>
      </c>
      <c r="CC4" s="169">
        <f>'042313'!AG24</f>
        <v>0.02</v>
      </c>
      <c r="CD4" s="43" t="str">
        <f>IF(AND(CA4&gt;100,CB4&lt;=0.25),CC4,".")</f>
        <v>.</v>
      </c>
      <c r="CE4">
        <f>'060513'!D39</f>
        <v>67</v>
      </c>
      <c r="CF4">
        <f>'060513'!F39/'060513'!D39</f>
        <v>0.4925373134328358</v>
      </c>
      <c r="CG4" s="169">
        <f>'060513'!J39</f>
        <v>-0.6470588235294118</v>
      </c>
      <c r="CH4" s="43" t="str">
        <f>IF(AND(CE4&gt;200,CF4&lt;=0.25),CG4,".")</f>
        <v>.</v>
      </c>
      <c r="CI4">
        <f>'060513'!K39</f>
        <v>137</v>
      </c>
      <c r="CJ4">
        <f>'060513'!M39/'060513'!K39</f>
        <v>0.10218978102189781</v>
      </c>
      <c r="CK4" s="169">
        <f>'060513'!Q39</f>
        <v>2.4390243902439025E-2</v>
      </c>
      <c r="CL4" s="43" t="str">
        <f>IF(AND(CI4&gt;200,CJ4&lt;=0.25),CK4,".")</f>
        <v>.</v>
      </c>
      <c r="CM4">
        <f>'060513'!S39</f>
        <v>108</v>
      </c>
      <c r="CN4">
        <f>'060513'!U39/'060513'!S39</f>
        <v>0.37962962962962965</v>
      </c>
      <c r="CO4" s="169">
        <f>'060513'!Y39</f>
        <v>-2.9850746268656716E-2</v>
      </c>
      <c r="CP4" s="43" t="str">
        <f>IF(AND(CM4&gt;200,CN4&lt;=0.25),CO4,".")</f>
        <v>.</v>
      </c>
      <c r="CQ4">
        <f>'060513'!AA39</f>
        <v>94</v>
      </c>
      <c r="CR4">
        <f>'060513'!AC39/'060513'!AA39</f>
        <v>0.1702127659574468</v>
      </c>
      <c r="CS4" s="169">
        <f>'060513'!AG39</f>
        <v>0.17948717948717949</v>
      </c>
      <c r="CT4" s="43" t="str">
        <f>IF(AND(CQ4&gt;200,CR4&lt;=0.25),CS4,".")</f>
        <v>.</v>
      </c>
    </row>
    <row r="5" spans="1:102">
      <c r="A5">
        <v>2</v>
      </c>
      <c r="B5" t="s">
        <v>43</v>
      </c>
      <c r="C5" s="116">
        <f>'100512'!D36</f>
        <v>732.43817994153642</v>
      </c>
      <c r="D5" s="43">
        <f>'100512'!F36/'100512'!D36</f>
        <v>1.0528946660916408E-2</v>
      </c>
      <c r="E5" s="43">
        <f>'100512'!I36</f>
        <v>9.9726162154458969E-5</v>
      </c>
      <c r="F5" s="43">
        <f t="shared" ref="F5:F59" si="0">IF(AND(C5&gt;100,D5&lt;=0.25),E5,".")</f>
        <v>9.9726162154458969E-5</v>
      </c>
      <c r="G5" s="116">
        <f>'100512'!K36</f>
        <v>711.54568372642507</v>
      </c>
      <c r="H5" s="43">
        <f>'100512'!M36/'100512'!K36</f>
        <v>8.8771081774193118E-3</v>
      </c>
      <c r="I5" s="43">
        <f>'100512'!P36</f>
        <v>3.9446616818172273E-4</v>
      </c>
      <c r="J5" s="43">
        <f t="shared" ref="J5:J59" si="1">IF(AND(G5&gt;100,H5&lt;=0.25),I5,".")</f>
        <v>3.9446616818172273E-4</v>
      </c>
      <c r="K5" s="116">
        <f>'100512'!R36</f>
        <v>1026.5489574324974</v>
      </c>
      <c r="L5" s="43">
        <f>'100512'!T36/'100512'!R36</f>
        <v>1.9507760365899376E-2</v>
      </c>
      <c r="M5" s="43">
        <f>'100512'!W36</f>
        <v>-7.388305684190551E-3</v>
      </c>
      <c r="N5" s="43">
        <f t="shared" ref="N5:N59" si="2">IF(AND(K5&gt;100,L5&lt;=0.25),M5,".")</f>
        <v>-7.388305684190551E-3</v>
      </c>
      <c r="O5" s="116">
        <f>'100512'!Y36</f>
        <v>751.40169705971346</v>
      </c>
      <c r="P5" s="43">
        <f>'100512'!AA36/'100512'!Y36</f>
        <v>6.2518039258068359E-3</v>
      </c>
      <c r="Q5" s="43">
        <f>'100512'!AD36</f>
        <v>8.0289686124831328E-3</v>
      </c>
      <c r="R5" s="43">
        <f t="shared" ref="R5:R59" si="3">IF(AND(O5&gt;100,P5&lt;=0.25),Q5,".")</f>
        <v>8.0289686124831328E-3</v>
      </c>
      <c r="S5" s="116">
        <f>'111411'!E26</f>
        <v>390</v>
      </c>
      <c r="T5">
        <f>'111411'!F25/'111411'!D25</f>
        <v>3.3271719038817003E-2</v>
      </c>
      <c r="U5" s="169">
        <f>'111411'!I25</f>
        <v>0.01</v>
      </c>
      <c r="V5" s="43">
        <f t="shared" ref="V5:V59" si="4">IF(AND(S5&gt;100,T5&lt;=0.25),U5,".")</f>
        <v>0.01</v>
      </c>
      <c r="W5" s="116">
        <f>'111411'!J25</f>
        <v>893</v>
      </c>
      <c r="X5">
        <f>'111411'!L25/'111411'!J25</f>
        <v>1.7917133258678612E-2</v>
      </c>
      <c r="Y5" s="169">
        <f>'111411'!O25</f>
        <v>0</v>
      </c>
      <c r="Z5" s="43">
        <f t="shared" ref="Z5:Z59" si="5">IF(AND(W5&gt;100,X5&lt;=0.25),Y5,".")</f>
        <v>0</v>
      </c>
      <c r="AA5" s="116">
        <f>'111411'!P25</f>
        <v>344</v>
      </c>
      <c r="AB5" s="43">
        <f>'111411'!R25/'111411'!P25</f>
        <v>0.18604651162790697</v>
      </c>
      <c r="AC5" s="43">
        <f>'111411'!U25</f>
        <v>0.01</v>
      </c>
      <c r="AD5" s="43">
        <f t="shared" ref="AD5:AD59" si="6">IF(AND(AA5&gt;100,AB5&lt;=0.25),AC5,".")</f>
        <v>0.01</v>
      </c>
      <c r="AE5" s="116">
        <f>'111411'!V25</f>
        <v>23</v>
      </c>
      <c r="AF5" s="43">
        <f>'111411'!X25/'111411'!V25</f>
        <v>1.0869565217391304</v>
      </c>
      <c r="AG5" s="43">
        <f>'111411'!AA25</f>
        <v>1.19</v>
      </c>
      <c r="AH5" s="43" t="str">
        <f t="shared" ref="AH5:AH59" si="7">IF(AND(AE5&gt;100,AF5&lt;=0.25),AG5,".")</f>
        <v>.</v>
      </c>
      <c r="AI5">
        <f>'121911'!D25</f>
        <v>262</v>
      </c>
      <c r="AJ5">
        <f>'121911'!F25/'121911'!D25</f>
        <v>2.6946564885496183</v>
      </c>
      <c r="AK5" s="169">
        <f>'121911'!J25</f>
        <v>1.1576576576576576</v>
      </c>
      <c r="AL5" s="43" t="str">
        <f t="shared" ref="AL5:AL59" si="8">IF(AND(AI5&gt;100,AJ5&lt;=0.25),AK5,".")</f>
        <v>.</v>
      </c>
      <c r="AM5">
        <f>'121911'!K25</f>
        <v>2</v>
      </c>
      <c r="AN5">
        <f>'121911'!M25/'121911'!K25</f>
        <v>0.5</v>
      </c>
      <c r="AO5" s="169">
        <f>'121911'!Q25</f>
        <v>3</v>
      </c>
      <c r="AP5" s="43" t="str">
        <f t="shared" ref="AP5:AP59" si="9">IF(AND(AM5&gt;100,AN5&lt;=0.25),AO5,".")</f>
        <v>.</v>
      </c>
      <c r="AQ5">
        <f>'121911'!R25</f>
        <v>399</v>
      </c>
      <c r="AR5">
        <f>'121911'!T25/'121911'!R25</f>
        <v>0.2957393483709273</v>
      </c>
      <c r="AS5" s="169">
        <f>'121911'!X25</f>
        <v>0.18505338078291814</v>
      </c>
      <c r="AT5" s="43" t="str">
        <f t="shared" ref="AT5:AT59" si="10">IF(AND(AQ5&gt;100,AR5&lt;=0.25),AS5,".")</f>
        <v>.</v>
      </c>
      <c r="AU5">
        <f>'121911'!Y25</f>
        <v>4</v>
      </c>
      <c r="AV5">
        <f>'121911'!AA25/'121911'!Y25</f>
        <v>1.5</v>
      </c>
      <c r="AW5">
        <f>'121911'!AD25</f>
        <v>3</v>
      </c>
      <c r="AX5" s="43" t="str">
        <f t="shared" ref="AX5:AX59" si="11">IF(AND(AU5&gt;100,AV5&lt;=0.25),AW5,".")</f>
        <v>.</v>
      </c>
      <c r="AY5" s="116">
        <f>'032113'!C25</f>
        <v>3</v>
      </c>
      <c r="AZ5" s="43">
        <f>'032113'!E25/'032113'!C25</f>
        <v>1.3333333333333333</v>
      </c>
      <c r="BA5" s="169">
        <f>'032113'!H25</f>
        <v>2</v>
      </c>
      <c r="BB5" s="43" t="str">
        <f t="shared" ref="BB5:BB58" si="12">IF(AND(AY5&gt;100,AZ5&lt;=0.25),BA5,".")</f>
        <v>.</v>
      </c>
      <c r="BC5" s="116">
        <f>'032113'!I25</f>
        <v>26</v>
      </c>
      <c r="BD5" s="43">
        <f>'032113'!K25/'032113'!I25</f>
        <v>0.15384615384615385</v>
      </c>
      <c r="BE5" s="43">
        <f>'032113'!N25</f>
        <v>4.5454545454545456E-2</v>
      </c>
      <c r="BF5" s="43" t="str">
        <f t="shared" ref="BF5:BF59" si="13">IF(AND(BC5&gt;100,BD5&lt;=0.25),BE5,".")</f>
        <v>.</v>
      </c>
      <c r="BG5" s="116">
        <f>'032113'!P25</f>
        <v>2067</v>
      </c>
      <c r="BH5" s="43">
        <f>'032113'!R25/'032113'!P25</f>
        <v>8.4179970972423801E-2</v>
      </c>
      <c r="BI5" s="43">
        <f>'032113'!U25</f>
        <v>1.5847860538827259E-3</v>
      </c>
      <c r="BJ5" s="43">
        <f t="shared" ref="BJ5:BJ59" si="14">IF(AND(BG5&gt;100,BH5&lt;=0.25),BI5,".")</f>
        <v>1.5847860538827259E-3</v>
      </c>
      <c r="BK5" s="116">
        <f>'032113'!W25</f>
        <v>1865</v>
      </c>
      <c r="BL5" s="43">
        <f>'032113'!Y25/'032113'!W25</f>
        <v>2.5737265415549597E-2</v>
      </c>
      <c r="BM5" s="43">
        <f>'032113'!AB25</f>
        <v>9.9064391854705551E-3</v>
      </c>
      <c r="BN5" s="43">
        <f t="shared" ref="BN5:BN59" si="15">IF(AND(BK5&gt;100,BL5&lt;=0.25),BM5,".")</f>
        <v>9.9064391854705551E-3</v>
      </c>
      <c r="BO5" s="116">
        <f>'042313'!C25</f>
        <v>12</v>
      </c>
      <c r="BP5" s="43">
        <f>'042313'!E25/'042313'!C25</f>
        <v>0</v>
      </c>
      <c r="BQ5" s="169">
        <f>'042313'!I25</f>
        <v>7.0000000000000007E-2</v>
      </c>
      <c r="BR5" s="43" t="str">
        <f t="shared" ref="BR5:BR59" si="16">IF(AND(BO5&gt;100,BP5&lt;=0.25),BQ5,".")</f>
        <v>.</v>
      </c>
      <c r="BS5" s="116">
        <f>'042313'!K25</f>
        <v>122</v>
      </c>
      <c r="BT5" s="43">
        <f>'042313'!M25/'042313'!K25</f>
        <v>5.737704918032787E-2</v>
      </c>
      <c r="BU5" s="169">
        <f>'042313'!Q25</f>
        <v>-0.03</v>
      </c>
      <c r="BV5" s="43">
        <f t="shared" ref="BV5:BV59" si="17">IF(AND(BS5&gt;100,BT5&lt;=0.25),BU5,".")</f>
        <v>-0.03</v>
      </c>
      <c r="BW5" s="116">
        <f>'042313'!S25</f>
        <v>123</v>
      </c>
      <c r="BX5" s="43">
        <f>'042313'!U25/'042313'!S25</f>
        <v>7.3170731707317069E-2</v>
      </c>
      <c r="BY5" s="169">
        <f>'042313'!Y25</f>
        <v>-0.05</v>
      </c>
      <c r="BZ5" s="43">
        <f t="shared" ref="BZ5:BZ59" si="18">IF(AND(BW5&gt;100,BX5&lt;=0.25),BY5,".")</f>
        <v>-0.05</v>
      </c>
      <c r="CA5" s="116">
        <f>'042313'!AA25</f>
        <v>167</v>
      </c>
      <c r="CB5" s="43">
        <f>'042313'!AC25/'042313'!AA25</f>
        <v>2.9940119760479042E-2</v>
      </c>
      <c r="CC5" s="169">
        <f>'042313'!AG25</f>
        <v>7.0000000000000007E-2</v>
      </c>
      <c r="CD5" s="43">
        <f t="shared" ref="CD5:CD59" si="19">IF(AND(CA5&gt;100,CB5&lt;=0.25),CC5,".")</f>
        <v>7.0000000000000007E-2</v>
      </c>
      <c r="CE5">
        <f>'060513'!D40</f>
        <v>61</v>
      </c>
      <c r="CF5">
        <f>'060513'!F40/'060513'!D40</f>
        <v>0.26229508196721313</v>
      </c>
      <c r="CG5" s="169">
        <f>'060513'!J40</f>
        <v>0.22222222222222221</v>
      </c>
      <c r="CH5" s="43" t="str">
        <f t="shared" ref="CH5:CH59" si="20">IF(AND(CE5&gt;200,CF5&lt;=0.25),CG5,".")</f>
        <v>.</v>
      </c>
      <c r="CI5">
        <f>'060513'!K40</f>
        <v>123</v>
      </c>
      <c r="CJ5">
        <f>'060513'!M40/'060513'!K40</f>
        <v>0.14634146341463414</v>
      </c>
      <c r="CK5" s="169">
        <f>'060513'!Q40</f>
        <v>4.7619047619047616E-2</v>
      </c>
      <c r="CL5" s="43" t="str">
        <f t="shared" ref="CL5:CL59" si="21">IF(AND(CI5&gt;200,CJ5&lt;=0.25),CK5,".")</f>
        <v>.</v>
      </c>
      <c r="CM5">
        <f>'060513'!S40</f>
        <v>451</v>
      </c>
      <c r="CN5">
        <f>'060513'!U40/'060513'!S40</f>
        <v>1.0110864745011086</v>
      </c>
      <c r="CO5" s="169">
        <f>'060513'!Y40</f>
        <v>-4.5999999999999996</v>
      </c>
      <c r="CP5" s="43" t="str">
        <f t="shared" ref="CP5:CP59" si="22">IF(AND(CM5&gt;200,CN5&lt;=0.25),CO5,".")</f>
        <v>.</v>
      </c>
      <c r="CQ5">
        <f>'060513'!AA40</f>
        <v>84</v>
      </c>
      <c r="CR5">
        <f>'060513'!AC40/'060513'!AA40</f>
        <v>9.5238095238095233E-2</v>
      </c>
      <c r="CS5" s="169">
        <f>'060513'!AG40</f>
        <v>0.25</v>
      </c>
      <c r="CT5" s="43" t="str">
        <f t="shared" ref="CT5:CT59" si="23">IF(AND(CQ5&gt;200,CR5&lt;=0.25),CS5,".")</f>
        <v>.</v>
      </c>
    </row>
    <row r="6" spans="1:102">
      <c r="A6">
        <v>3</v>
      </c>
      <c r="B6" t="s">
        <v>45</v>
      </c>
      <c r="C6" s="116">
        <f>'100512'!D37</f>
        <v>3566.7554696682041</v>
      </c>
      <c r="D6" s="43">
        <f>'100512'!F37/'100512'!D37</f>
        <v>0.22080791351523474</v>
      </c>
      <c r="E6" s="43">
        <f>'100512'!I37</f>
        <v>-8.5475719126770367E-3</v>
      </c>
      <c r="F6" s="43">
        <f t="shared" si="0"/>
        <v>-8.5475719126770367E-3</v>
      </c>
      <c r="G6" s="116">
        <f>'100512'!K37</f>
        <v>3051.1679922084863</v>
      </c>
      <c r="H6" s="43">
        <f>'100512'!M37/'100512'!K37</f>
        <v>8.6651834452404319E-2</v>
      </c>
      <c r="I6" s="43">
        <f>'100512'!P37</f>
        <v>1.072825348673748E-2</v>
      </c>
      <c r="J6" s="43">
        <f t="shared" si="1"/>
        <v>1.072825348673748E-2</v>
      </c>
      <c r="K6" s="116">
        <f>'100512'!R37</f>
        <v>4371.3876437333847</v>
      </c>
      <c r="L6" s="43">
        <f>'100512'!T37/'100512'!R37</f>
        <v>0.11147291637656788</v>
      </c>
      <c r="M6" s="43">
        <f>'100512'!W37</f>
        <v>-2.7551703024716336E-3</v>
      </c>
      <c r="N6" s="43">
        <f t="shared" si="2"/>
        <v>-2.7551703024716336E-3</v>
      </c>
      <c r="O6" s="116">
        <f>'100512'!Y37</f>
        <v>2913.2557416728555</v>
      </c>
      <c r="P6" s="43">
        <f>'100512'!AA37/'100512'!Y37</f>
        <v>0.14310910679589173</v>
      </c>
      <c r="Q6" s="43">
        <f>'100512'!AD37</f>
        <v>-2.6821955471095968E-3</v>
      </c>
      <c r="R6" s="43">
        <f t="shared" si="3"/>
        <v>-2.6821955471095968E-3</v>
      </c>
      <c r="S6" s="116">
        <f>'111411'!E27</f>
        <v>1222</v>
      </c>
      <c r="T6">
        <f>'111411'!F26/'111411'!D26</f>
        <v>7.1578212290502791E-2</v>
      </c>
      <c r="U6" s="169">
        <f>'111411'!I26</f>
        <v>7.0000000000000007E-2</v>
      </c>
      <c r="V6" s="43">
        <f t="shared" si="4"/>
        <v>7.0000000000000007E-2</v>
      </c>
      <c r="W6" s="116">
        <f>'111411'!J26</f>
        <v>3210</v>
      </c>
      <c r="X6">
        <f>'111411'!L26/'111411'!J26</f>
        <v>8.9719626168224292E-2</v>
      </c>
      <c r="Y6" s="169">
        <f>'111411'!O26</f>
        <v>-0.01</v>
      </c>
      <c r="Z6" s="43">
        <f t="shared" si="5"/>
        <v>-0.01</v>
      </c>
      <c r="AA6" s="116">
        <f>'111411'!P26</f>
        <v>1941</v>
      </c>
      <c r="AB6" s="43">
        <f>'111411'!R26/'111411'!P26</f>
        <v>8.2431736218444105E-3</v>
      </c>
      <c r="AC6" s="43">
        <f>'111411'!U26</f>
        <v>0.01</v>
      </c>
      <c r="AD6" s="43">
        <f t="shared" si="6"/>
        <v>0.01</v>
      </c>
      <c r="AE6" s="116">
        <f>'111411'!V26</f>
        <v>291</v>
      </c>
      <c r="AF6" s="43">
        <f>'111411'!X26/'111411'!V26</f>
        <v>3.4364261168384883E-2</v>
      </c>
      <c r="AG6" s="43">
        <f>'111411'!AA26</f>
        <v>0.01</v>
      </c>
      <c r="AH6" s="43">
        <f t="shared" si="7"/>
        <v>0.01</v>
      </c>
      <c r="AI6">
        <f>'121911'!D26</f>
        <v>1965</v>
      </c>
      <c r="AJ6">
        <f>'121911'!F26/'121911'!D26</f>
        <v>4.0712468193384227E-2</v>
      </c>
      <c r="AK6" s="169">
        <f>'121911'!J26</f>
        <v>-2.3872679045092837E-2</v>
      </c>
      <c r="AL6" s="43">
        <f t="shared" si="8"/>
        <v>-2.3872679045092837E-2</v>
      </c>
      <c r="AM6">
        <f>'121911'!K26</f>
        <v>377</v>
      </c>
      <c r="AN6">
        <f>'121911'!M26/'121911'!K26</f>
        <v>0.24403183023872679</v>
      </c>
      <c r="AO6" s="169">
        <f>'121911'!Q26</f>
        <v>-2.8070175438596492E-2</v>
      </c>
      <c r="AP6" s="43">
        <f t="shared" si="9"/>
        <v>-2.8070175438596492E-2</v>
      </c>
      <c r="AQ6">
        <f>'121911'!R26</f>
        <v>2181</v>
      </c>
      <c r="AR6">
        <f>'121911'!T26/'121911'!R26</f>
        <v>2.2925263640531865E-2</v>
      </c>
      <c r="AS6" s="169">
        <f>'121911'!X26</f>
        <v>0</v>
      </c>
      <c r="AT6" s="43">
        <f t="shared" si="10"/>
        <v>0</v>
      </c>
      <c r="AU6">
        <f>'121911'!Y26</f>
        <v>4</v>
      </c>
      <c r="AV6">
        <f>'121911'!AA26/'121911'!Y26</f>
        <v>0.75</v>
      </c>
      <c r="AW6">
        <f>'121911'!AD26</f>
        <v>1</v>
      </c>
      <c r="AX6" s="43" t="str">
        <f t="shared" si="11"/>
        <v>.</v>
      </c>
      <c r="AY6" s="116">
        <f>'032113'!C26</f>
        <v>307</v>
      </c>
      <c r="AZ6" s="43">
        <f>'032113'!E26/'032113'!C26</f>
        <v>0.48208469055374592</v>
      </c>
      <c r="BA6" s="169">
        <f>'032113'!H26</f>
        <v>-0.1069182389937107</v>
      </c>
      <c r="BB6" s="43" t="str">
        <f t="shared" si="12"/>
        <v>.</v>
      </c>
      <c r="BC6" s="116">
        <f>'032113'!I26</f>
        <v>4901</v>
      </c>
      <c r="BD6" s="43">
        <f>'032113'!K26/'032113'!I26</f>
        <v>3.0605998775760047E-3</v>
      </c>
      <c r="BE6" s="43">
        <f>'032113'!N26</f>
        <v>-6.1399918133442485E-4</v>
      </c>
      <c r="BF6" s="43">
        <f t="shared" si="13"/>
        <v>-6.1399918133442485E-4</v>
      </c>
      <c r="BG6" s="116">
        <f>'032113'!P26</f>
        <v>3370</v>
      </c>
      <c r="BH6" s="43">
        <f>'032113'!R26/'032113'!P26</f>
        <v>4.7477744807121663E-2</v>
      </c>
      <c r="BI6" s="43">
        <f>'032113'!U26</f>
        <v>-2.4922118380062306E-3</v>
      </c>
      <c r="BJ6" s="43">
        <f t="shared" si="14"/>
        <v>-2.4922118380062306E-3</v>
      </c>
      <c r="BK6" s="116">
        <f>'032113'!W26</f>
        <v>2966</v>
      </c>
      <c r="BL6" s="43">
        <f>'032113'!Y26/'032113'!W26</f>
        <v>3.3715441672285906E-2</v>
      </c>
      <c r="BM6" s="43">
        <f>'032113'!AB26</f>
        <v>1.2561060711793441E-2</v>
      </c>
      <c r="BN6" s="43">
        <f t="shared" si="15"/>
        <v>1.2561060711793441E-2</v>
      </c>
      <c r="BO6" s="116">
        <f>'042313'!C26</f>
        <v>4535</v>
      </c>
      <c r="BP6" s="43">
        <f>'042313'!E26/'042313'!C26</f>
        <v>0.11708930540242558</v>
      </c>
      <c r="BQ6" s="169">
        <f>'042313'!I26</f>
        <v>0.01</v>
      </c>
      <c r="BR6" s="43">
        <f t="shared" si="16"/>
        <v>0.01</v>
      </c>
      <c r="BS6" s="116">
        <f>'042313'!K26</f>
        <v>2986</v>
      </c>
      <c r="BT6" s="43">
        <f>'042313'!M26/'042313'!K26</f>
        <v>0.21768251841929001</v>
      </c>
      <c r="BU6" s="169">
        <f>'042313'!Q26</f>
        <v>0</v>
      </c>
      <c r="BV6" s="43">
        <f t="shared" si="17"/>
        <v>0</v>
      </c>
      <c r="BW6" s="116">
        <f>'042313'!S26</f>
        <v>2683</v>
      </c>
      <c r="BX6" s="43">
        <f>'042313'!U26/'042313'!S26</f>
        <v>0.23853894893775623</v>
      </c>
      <c r="BY6" s="169">
        <f>'042313'!Y26</f>
        <v>0.04</v>
      </c>
      <c r="BZ6" s="43">
        <f t="shared" si="18"/>
        <v>0.04</v>
      </c>
      <c r="CA6" s="116">
        <f>'042313'!AA26</f>
        <v>6880</v>
      </c>
      <c r="CB6" s="43">
        <f>'042313'!AC26/'042313'!AA26</f>
        <v>3.2703488372093026E-2</v>
      </c>
      <c r="CC6" s="169">
        <f>'042313'!AG26</f>
        <v>0.03</v>
      </c>
      <c r="CD6" s="43">
        <f t="shared" si="19"/>
        <v>0.03</v>
      </c>
      <c r="CE6">
        <f>'060513'!D41</f>
        <v>1068</v>
      </c>
      <c r="CF6">
        <f>'060513'!F41/'060513'!D41</f>
        <v>0.52247191011235961</v>
      </c>
      <c r="CG6" s="169">
        <f>'060513'!J41</f>
        <v>-0.39019607843137255</v>
      </c>
      <c r="CH6" s="43" t="str">
        <f t="shared" si="20"/>
        <v>.</v>
      </c>
      <c r="CI6">
        <f>'060513'!K41</f>
        <v>887</v>
      </c>
      <c r="CJ6">
        <f>'060513'!M41/'060513'!K41</f>
        <v>0.10597519729425028</v>
      </c>
      <c r="CK6" s="169">
        <f>'060513'!Q41</f>
        <v>5.0441361916771753E-3</v>
      </c>
      <c r="CL6" s="43">
        <f t="shared" si="21"/>
        <v>5.0441361916771753E-3</v>
      </c>
      <c r="CM6">
        <f>'060513'!S41</f>
        <v>287</v>
      </c>
      <c r="CN6">
        <f>'060513'!U41/'060513'!S41</f>
        <v>0.30662020905923343</v>
      </c>
      <c r="CO6" s="169">
        <f>'060513'!Y41</f>
        <v>0.17587939698492464</v>
      </c>
      <c r="CP6" s="43" t="str">
        <f t="shared" si="22"/>
        <v>.</v>
      </c>
      <c r="CQ6">
        <f>'060513'!AA41</f>
        <v>353</v>
      </c>
      <c r="CR6">
        <f>'060513'!AC41/'060513'!AA41</f>
        <v>0.18413597733711048</v>
      </c>
      <c r="CS6" s="169">
        <f>'060513'!AG41</f>
        <v>0.38194444444444442</v>
      </c>
      <c r="CT6" s="43">
        <f t="shared" si="23"/>
        <v>0.38194444444444442</v>
      </c>
      <c r="CU6" s="250">
        <v>20</v>
      </c>
      <c r="CV6" s="89">
        <f>CU6/23</f>
        <v>0.86956521739130432</v>
      </c>
      <c r="CW6" s="200">
        <f>AVERAGE(F6,J6,N6,R6,V6,Z6,AD6,AH6,AL6,AP6,AT6,AX6,BB6,BF6,BJ6,BN6,BZ6,CD6,CL6,CP6,CT6)</f>
        <v>2.7291327309409127E-2</v>
      </c>
      <c r="CX6" s="43">
        <f>STDEV(F6,J6,N6,R6,V6,Z6,AD6,AH6,AL6,AP6,AT6,AX6,BB6,BF6,BJ6,BN6,BZ6,CD6,CL6,CP6,CT6)</f>
        <v>9.1370433362395684E-2</v>
      </c>
    </row>
    <row r="7" spans="1:102">
      <c r="A7">
        <v>4</v>
      </c>
      <c r="B7" t="s">
        <v>47</v>
      </c>
      <c r="C7" s="116">
        <f>'100512'!D38</f>
        <v>2424.9797825693881</v>
      </c>
      <c r="D7" s="43">
        <f>'100512'!F38/'100512'!D38</f>
        <v>0.25043691230988402</v>
      </c>
      <c r="E7" s="43">
        <f>'100512'!I38</f>
        <v>-6.5042313582063162E-3</v>
      </c>
      <c r="F7" s="43" t="str">
        <f t="shared" si="0"/>
        <v>.</v>
      </c>
      <c r="G7" s="116">
        <f>'100512'!K38</f>
        <v>2026.2417056945558</v>
      </c>
      <c r="H7" s="43">
        <f>'100512'!M38/'100512'!K38</f>
        <v>0.16210126140079886</v>
      </c>
      <c r="I7" s="43">
        <f>'100512'!P38</f>
        <v>-1.0900938511589268E-2</v>
      </c>
      <c r="J7" s="43">
        <f t="shared" si="1"/>
        <v>-1.0900938511589268E-2</v>
      </c>
      <c r="K7" s="116">
        <f>'100512'!R38</f>
        <v>2871.8929166266298</v>
      </c>
      <c r="L7" s="43">
        <f>'100512'!T38/'100512'!R38</f>
        <v>0.18162970076845888</v>
      </c>
      <c r="M7" s="43">
        <f>'100512'!W38</f>
        <v>-9.5948087647056441E-3</v>
      </c>
      <c r="N7" s="43">
        <f t="shared" si="2"/>
        <v>-9.5948087647056441E-3</v>
      </c>
      <c r="O7" s="116">
        <f>'100512'!Y38</f>
        <v>1929.926984487169</v>
      </c>
      <c r="P7" s="43">
        <f>'100512'!AA38/'100512'!Y38</f>
        <v>0.22758742012890945</v>
      </c>
      <c r="Q7" s="43">
        <f>'100512'!AD38</f>
        <v>-3.0545862883938551E-2</v>
      </c>
      <c r="R7" s="43">
        <f t="shared" si="3"/>
        <v>-3.0545862883938551E-2</v>
      </c>
      <c r="S7" s="116">
        <f>'111411'!E28</f>
        <v>183</v>
      </c>
      <c r="T7">
        <f>'111411'!F27/'111411'!D27</f>
        <v>0.27757041058703769</v>
      </c>
      <c r="U7" s="169">
        <f>'111411'!I27</f>
        <v>0.19</v>
      </c>
      <c r="V7" s="43" t="str">
        <f t="shared" si="4"/>
        <v>.</v>
      </c>
      <c r="W7" s="116">
        <f>'111411'!J27</f>
        <v>2120</v>
      </c>
      <c r="X7">
        <f>'111411'!L27/'111411'!J27</f>
        <v>0.24245283018867925</v>
      </c>
      <c r="Y7" s="169">
        <f>'111411'!O27</f>
        <v>0.04</v>
      </c>
      <c r="Z7" s="43">
        <f t="shared" si="5"/>
        <v>0.04</v>
      </c>
      <c r="AA7" s="116">
        <f>'111411'!P27</f>
        <v>1167</v>
      </c>
      <c r="AB7" s="43">
        <f>'111411'!R27/'111411'!P27</f>
        <v>2.6563838903170524E-2</v>
      </c>
      <c r="AC7" s="43">
        <f>'111411'!U27</f>
        <v>0.01</v>
      </c>
      <c r="AD7" s="43">
        <f t="shared" si="6"/>
        <v>0.01</v>
      </c>
      <c r="AE7" s="116">
        <f>'111411'!V27</f>
        <v>175</v>
      </c>
      <c r="AF7" s="43">
        <f>'111411'!X27/'111411'!V27</f>
        <v>0.11428571428571428</v>
      </c>
      <c r="AG7" s="43">
        <f>'111411'!AA27</f>
        <v>0.08</v>
      </c>
      <c r="AH7" s="43">
        <f t="shared" si="7"/>
        <v>0.08</v>
      </c>
      <c r="AI7">
        <f>'121911'!D27</f>
        <v>1334</v>
      </c>
      <c r="AJ7">
        <f>'121911'!F27/'121911'!D27</f>
        <v>0.19565217391304349</v>
      </c>
      <c r="AK7" s="169">
        <f>'121911'!J27</f>
        <v>-0.15563839701770738</v>
      </c>
      <c r="AL7" s="43">
        <f t="shared" si="8"/>
        <v>-0.15563839701770738</v>
      </c>
      <c r="AM7">
        <f>'121911'!K27</f>
        <v>271</v>
      </c>
      <c r="AN7">
        <f>'121911'!M27/'121911'!K27</f>
        <v>0.87084870848708484</v>
      </c>
      <c r="AO7" s="169">
        <f>'121911'!Q27</f>
        <v>-1.8571428571428572</v>
      </c>
      <c r="AP7" s="43" t="str">
        <f t="shared" si="9"/>
        <v>.</v>
      </c>
      <c r="AQ7">
        <f>'121911'!R27</f>
        <v>1316</v>
      </c>
      <c r="AR7">
        <f>'121911'!T27/'121911'!R27</f>
        <v>3.9513677811550151E-2</v>
      </c>
      <c r="AS7" s="169">
        <f>'121911'!X27</f>
        <v>-4.7468354430379748E-3</v>
      </c>
      <c r="AT7" s="43">
        <f t="shared" si="10"/>
        <v>-4.7468354430379748E-3</v>
      </c>
      <c r="AU7">
        <f>'121911'!Y27</f>
        <v>2</v>
      </c>
      <c r="AV7">
        <f>'121911'!AA27/'121911'!Y27</f>
        <v>0.5</v>
      </c>
      <c r="AW7">
        <f>'121911'!AD27</f>
        <v>0</v>
      </c>
      <c r="AX7" s="43" t="str">
        <f t="shared" si="11"/>
        <v>.</v>
      </c>
      <c r="AY7" s="116">
        <f>'032113'!C27</f>
        <v>204</v>
      </c>
      <c r="AZ7" s="43">
        <f>'032113'!E27/'032113'!C27</f>
        <v>0.86764705882352944</v>
      </c>
      <c r="BA7" s="169">
        <f>'032113'!H27</f>
        <v>-1.1851851851851851</v>
      </c>
      <c r="BB7" s="43" t="str">
        <f t="shared" si="12"/>
        <v>.</v>
      </c>
      <c r="BC7" s="116">
        <f>'032113'!I27</f>
        <v>2212</v>
      </c>
      <c r="BD7" s="43">
        <f>'032113'!K27/'032113'!I27</f>
        <v>1.8083182640144665E-3</v>
      </c>
      <c r="BE7" s="43">
        <f>'032113'!N27</f>
        <v>6.3405797101449279E-3</v>
      </c>
      <c r="BF7" s="43">
        <f t="shared" si="13"/>
        <v>6.3405797101449279E-3</v>
      </c>
      <c r="BG7" s="116">
        <f>'032113'!P27</f>
        <v>1764</v>
      </c>
      <c r="BH7" s="43">
        <f>'032113'!R27/'032113'!P27</f>
        <v>0.12131519274376418</v>
      </c>
      <c r="BI7" s="43">
        <f>'032113'!U27</f>
        <v>5.1612903225806452E-2</v>
      </c>
      <c r="BJ7" s="43">
        <f t="shared" si="14"/>
        <v>5.1612903225806452E-2</v>
      </c>
      <c r="BK7" s="116">
        <f>'032113'!W27</f>
        <v>1786</v>
      </c>
      <c r="BL7" s="43">
        <f>'032113'!Y27/'032113'!W27</f>
        <v>0.13437849944008959</v>
      </c>
      <c r="BM7" s="43">
        <f>'032113'!AB27</f>
        <v>5.5627425614489003E-2</v>
      </c>
      <c r="BN7" s="43">
        <f t="shared" si="15"/>
        <v>5.5627425614489003E-2</v>
      </c>
      <c r="BO7" s="116">
        <f>'042313'!C27</f>
        <v>2152</v>
      </c>
      <c r="BP7" s="43">
        <f>'042313'!E27/'042313'!C27</f>
        <v>0.59665427509293678</v>
      </c>
      <c r="BQ7" s="169">
        <f>'042313'!I27</f>
        <v>0.17</v>
      </c>
      <c r="BR7" s="43" t="str">
        <f t="shared" si="16"/>
        <v>.</v>
      </c>
      <c r="BS7" s="116">
        <f>'042313'!K27</f>
        <v>1603</v>
      </c>
      <c r="BT7" s="43">
        <f>'042313'!M27/'042313'!K27</f>
        <v>0.47036805988771052</v>
      </c>
      <c r="BU7" s="169">
        <f>'042313'!Q27</f>
        <v>-0.02</v>
      </c>
      <c r="BV7" s="43" t="str">
        <f t="shared" si="17"/>
        <v>.</v>
      </c>
      <c r="BW7" s="116">
        <f>'042313'!S27</f>
        <v>1780</v>
      </c>
      <c r="BX7" s="43">
        <f>'042313'!U27/'042313'!S27</f>
        <v>0.449438202247191</v>
      </c>
      <c r="BY7" s="169">
        <f>'042313'!Y27</f>
        <v>0.03</v>
      </c>
      <c r="BZ7" s="43" t="str">
        <f t="shared" si="18"/>
        <v>.</v>
      </c>
      <c r="CA7" s="116">
        <f>'042313'!AA27</f>
        <v>2740</v>
      </c>
      <c r="CB7" s="43">
        <f>'042313'!AC27/'042313'!AA27</f>
        <v>0.78978102189781019</v>
      </c>
      <c r="CC7" s="169">
        <f>'042313'!AG27</f>
        <v>-0.32</v>
      </c>
      <c r="CD7" s="43" t="str">
        <f t="shared" si="19"/>
        <v>.</v>
      </c>
      <c r="CE7">
        <f>'060513'!D42</f>
        <v>641</v>
      </c>
      <c r="CF7">
        <f>'060513'!F42/'060513'!D42</f>
        <v>0.43525741029641185</v>
      </c>
      <c r="CG7" s="169">
        <f>'060513'!J42</f>
        <v>-0.2541436464088398</v>
      </c>
      <c r="CH7" s="43" t="str">
        <f t="shared" si="20"/>
        <v>.</v>
      </c>
      <c r="CI7">
        <f>'060513'!K42</f>
        <v>392</v>
      </c>
      <c r="CJ7">
        <f>'060513'!M42/'060513'!K42</f>
        <v>9.6938775510204078E-2</v>
      </c>
      <c r="CK7" s="169">
        <f>'060513'!Q42</f>
        <v>-3.6723163841807911E-2</v>
      </c>
      <c r="CL7" s="43">
        <f t="shared" si="21"/>
        <v>-3.6723163841807911E-2</v>
      </c>
      <c r="CM7">
        <f>'060513'!S42</f>
        <v>528</v>
      </c>
      <c r="CN7">
        <f>'060513'!U42/'060513'!S42</f>
        <v>0.63257575757575757</v>
      </c>
      <c r="CO7" s="169">
        <f>'060513'!Y42</f>
        <v>-0.45360824742268041</v>
      </c>
      <c r="CP7" s="43" t="str">
        <f t="shared" si="22"/>
        <v>.</v>
      </c>
      <c r="CQ7">
        <f>'060513'!AA42</f>
        <v>440</v>
      </c>
      <c r="CR7">
        <f>'060513'!AC42/'060513'!AA42</f>
        <v>0.11363636363636363</v>
      </c>
      <c r="CS7" s="169">
        <f>'060513'!AG42</f>
        <v>-5.8974358974358973E-2</v>
      </c>
      <c r="CT7" s="43">
        <f t="shared" si="23"/>
        <v>-5.8974358974358973E-2</v>
      </c>
      <c r="CU7" s="87">
        <v>13</v>
      </c>
      <c r="CV7" s="89">
        <f t="shared" ref="CV7:CV58" si="24">CU7/23</f>
        <v>0.56521739130434778</v>
      </c>
      <c r="CW7" s="200">
        <f t="shared" ref="CW7:CW59" si="25">AVERAGE(F7,J7,N7,R7,V7,Z7,AD7,AH7,AL7,AP7,AT7,AX7,BB7,BF7,BJ7,BN7,BZ7,CD7,CL7,CP7,CT7)</f>
        <v>-4.8879582220542556E-3</v>
      </c>
      <c r="CX7" s="43">
        <f t="shared" ref="CX7:CX58" si="26">STDEV(F7,J7,N7,R7,V7,Z7,AD7,AH7,AL7,AP7,AT7,AX7,BB7,BF7,BJ7,BN7,BZ7,CD7,CL7,CP7,CT7)</f>
        <v>6.041816562877169E-2</v>
      </c>
    </row>
    <row r="8" spans="1:102">
      <c r="A8">
        <v>5</v>
      </c>
      <c r="B8" t="s">
        <v>49</v>
      </c>
      <c r="C8" s="116">
        <f>'100512'!D39</f>
        <v>2200.7640131995304</v>
      </c>
      <c r="D8" s="43">
        <f>'100512'!F39/'100512'!D39</f>
        <v>0.42619198467755026</v>
      </c>
      <c r="E8" s="43">
        <f>'100512'!I39</f>
        <v>0.1086679370132637</v>
      </c>
      <c r="F8" s="43" t="str">
        <f t="shared" si="0"/>
        <v>.</v>
      </c>
      <c r="G8" s="116">
        <f>'100512'!K39</f>
        <v>2111.0261838459701</v>
      </c>
      <c r="H8" s="43">
        <f>'100512'!M39/'100512'!K39</f>
        <v>0.45822357161640587</v>
      </c>
      <c r="I8" s="43">
        <f>'100512'!P39</f>
        <v>1.8296969591774361E-3</v>
      </c>
      <c r="J8" s="43" t="str">
        <f t="shared" si="1"/>
        <v>.</v>
      </c>
      <c r="K8" s="116">
        <f>'100512'!R39</f>
        <v>2860.8941777969958</v>
      </c>
      <c r="L8" s="43">
        <f>'100512'!T39/'100512'!R39</f>
        <v>0.50398519732148417</v>
      </c>
      <c r="M8" s="43">
        <f>'100512'!W39</f>
        <v>9.8652172376134956E-3</v>
      </c>
      <c r="N8" s="43" t="str">
        <f t="shared" si="2"/>
        <v>.</v>
      </c>
      <c r="O8" s="116">
        <f>'100512'!Y39</f>
        <v>1837.5759379211706</v>
      </c>
      <c r="P8" s="43">
        <f>'100512'!AA39/'100512'!Y39</f>
        <v>0.53173538267422071</v>
      </c>
      <c r="Q8" s="43">
        <f>'100512'!AD39</f>
        <v>-0.10525296634387842</v>
      </c>
      <c r="R8" s="43" t="str">
        <f t="shared" si="3"/>
        <v>.</v>
      </c>
      <c r="S8" s="116">
        <f>'111411'!E29</f>
        <v>1546</v>
      </c>
      <c r="T8">
        <f>'111411'!F28/'111411'!D28</f>
        <v>3.8763750654793087E-2</v>
      </c>
      <c r="U8" s="169">
        <f>'111411'!I28</f>
        <v>0.06</v>
      </c>
      <c r="V8" s="43">
        <f t="shared" si="4"/>
        <v>0.06</v>
      </c>
      <c r="W8" s="116">
        <f>'111411'!J28</f>
        <v>1886</v>
      </c>
      <c r="X8">
        <f>'111411'!L28/'111411'!J28</f>
        <v>0.45068928950159065</v>
      </c>
      <c r="Y8" s="169">
        <f>'111411'!O28</f>
        <v>0.12</v>
      </c>
      <c r="Z8" s="43" t="str">
        <f t="shared" si="5"/>
        <v>.</v>
      </c>
      <c r="AA8" s="116">
        <f>'111411'!P28</f>
        <v>1317</v>
      </c>
      <c r="AB8" s="43">
        <f>'111411'!R28/'111411'!P28</f>
        <v>0.38041002277904329</v>
      </c>
      <c r="AC8" s="43">
        <f>'111411'!U28</f>
        <v>0.14000000000000001</v>
      </c>
      <c r="AD8" s="43" t="str">
        <f t="shared" si="6"/>
        <v>.</v>
      </c>
      <c r="AE8" s="116">
        <f>'111411'!V28</f>
        <v>157</v>
      </c>
      <c r="AF8" s="43">
        <f>'111411'!X28/'111411'!V28</f>
        <v>0.57324840764331209</v>
      </c>
      <c r="AG8" s="43">
        <f>'111411'!AA28</f>
        <v>0.91</v>
      </c>
      <c r="AH8" s="43" t="str">
        <f t="shared" si="7"/>
        <v>.</v>
      </c>
      <c r="AI8">
        <f>'121911'!D28</f>
        <v>1056</v>
      </c>
      <c r="AJ8">
        <f>'121911'!F28/'121911'!D28</f>
        <v>2.3503787878787881</v>
      </c>
      <c r="AK8" s="169">
        <f>'121911'!J28</f>
        <v>1.238429172510519</v>
      </c>
      <c r="AL8" s="43" t="str">
        <f t="shared" si="8"/>
        <v>.</v>
      </c>
      <c r="AM8">
        <f>'121911'!K28</f>
        <v>164</v>
      </c>
      <c r="AN8">
        <f>'121911'!M28/'121911'!K28</f>
        <v>0.1402439024390244</v>
      </c>
      <c r="AO8" s="169">
        <f>'121911'!Q28</f>
        <v>-7.0921985815602835E-3</v>
      </c>
      <c r="AP8" s="43">
        <f t="shared" si="9"/>
        <v>-7.0921985815602835E-3</v>
      </c>
      <c r="AQ8">
        <f>'121911'!R28</f>
        <v>1165</v>
      </c>
      <c r="AR8">
        <f>'121911'!T28/'121911'!R28</f>
        <v>0.47038626609442058</v>
      </c>
      <c r="AS8" s="169">
        <f>'121911'!X28</f>
        <v>0.52836304700162073</v>
      </c>
      <c r="AT8" s="43" t="str">
        <f t="shared" si="10"/>
        <v>.</v>
      </c>
      <c r="AU8">
        <f>'121911'!Y28</f>
        <v>4</v>
      </c>
      <c r="AV8">
        <f>'121911'!AA28/'121911'!Y28</f>
        <v>0.5</v>
      </c>
      <c r="AW8">
        <f>'121911'!AD28</f>
        <v>0</v>
      </c>
      <c r="AX8" s="43" t="str">
        <f t="shared" si="11"/>
        <v>.</v>
      </c>
      <c r="AY8" s="116">
        <f>'032113'!C28</f>
        <v>58</v>
      </c>
      <c r="AZ8" s="43">
        <f>'032113'!E28/'032113'!C28</f>
        <v>0.13793103448275862</v>
      </c>
      <c r="BA8" s="169">
        <f>'032113'!H28</f>
        <v>0</v>
      </c>
      <c r="BB8" s="43" t="str">
        <f t="shared" si="12"/>
        <v>.</v>
      </c>
      <c r="BC8" s="116">
        <f>'032113'!I28</f>
        <v>2517</v>
      </c>
      <c r="BD8" s="43">
        <f>'032113'!K28/'032113'!I28</f>
        <v>3.9729837107667858E-4</v>
      </c>
      <c r="BE8" s="43">
        <f>'032113'!N28</f>
        <v>4.7694753577106515E-3</v>
      </c>
      <c r="BF8" s="43">
        <f t="shared" si="13"/>
        <v>4.7694753577106515E-3</v>
      </c>
      <c r="BG8" s="116">
        <f>'032113'!P28</f>
        <v>1687</v>
      </c>
      <c r="BH8" s="43">
        <f>'032113'!R28/'032113'!P28</f>
        <v>6.2833432128037936E-2</v>
      </c>
      <c r="BI8" s="43">
        <f>'032113'!U28</f>
        <v>5.1233396584440226E-2</v>
      </c>
      <c r="BJ8" s="43">
        <f t="shared" si="14"/>
        <v>5.1233396584440226E-2</v>
      </c>
      <c r="BK8" s="116">
        <f>'032113'!W28</f>
        <v>1438</v>
      </c>
      <c r="BL8" s="43">
        <f>'032113'!Y28/'032113'!W28</f>
        <v>8.1363004172461756E-2</v>
      </c>
      <c r="BM8" s="43">
        <f>'032113'!AB28</f>
        <v>3.936411809235428E-2</v>
      </c>
      <c r="BN8" s="43">
        <f t="shared" si="15"/>
        <v>3.936411809235428E-2</v>
      </c>
      <c r="BO8" s="116">
        <f>'042313'!C28</f>
        <v>1549</v>
      </c>
      <c r="BP8" s="43">
        <f>'042313'!E28/'042313'!C28</f>
        <v>0.44673983214977403</v>
      </c>
      <c r="BQ8" s="169">
        <f>'042313'!I28</f>
        <v>0.21</v>
      </c>
      <c r="BR8" s="43" t="str">
        <f t="shared" si="16"/>
        <v>.</v>
      </c>
      <c r="BS8" s="116">
        <f>'042313'!K28</f>
        <v>797</v>
      </c>
      <c r="BT8" s="43">
        <f>'042313'!M28/'042313'!K28</f>
        <v>0.2710163111668758</v>
      </c>
      <c r="BU8" s="169">
        <f>'042313'!Q28</f>
        <v>0.09</v>
      </c>
      <c r="BV8" s="43" t="str">
        <f t="shared" si="17"/>
        <v>.</v>
      </c>
      <c r="BW8" s="116">
        <f>'042313'!S28</f>
        <v>881</v>
      </c>
      <c r="BX8" s="43">
        <f>'042313'!U28/'042313'!S28</f>
        <v>0.26560726447219069</v>
      </c>
      <c r="BY8" s="169">
        <f>'042313'!Y28</f>
        <v>0.13</v>
      </c>
      <c r="BZ8" s="43" t="str">
        <f t="shared" si="18"/>
        <v>.</v>
      </c>
      <c r="CA8" s="116">
        <f>'042313'!AA28</f>
        <v>2733</v>
      </c>
      <c r="CB8" s="43">
        <f>'042313'!AC28/'042313'!AA28</f>
        <v>6.6227588730332965E-2</v>
      </c>
      <c r="CC8" s="169">
        <f>'042313'!AG28</f>
        <v>0.02</v>
      </c>
      <c r="CD8" s="43">
        <f t="shared" si="19"/>
        <v>0.02</v>
      </c>
      <c r="CE8">
        <f>'060513'!D43</f>
        <v>304</v>
      </c>
      <c r="CF8">
        <f>'060513'!F43/'060513'!D43</f>
        <v>0.17434210526315788</v>
      </c>
      <c r="CG8" s="169">
        <f>'060513'!J43</f>
        <v>-5.5776892430278883E-2</v>
      </c>
      <c r="CH8" s="43">
        <f t="shared" si="20"/>
        <v>-5.5776892430278883E-2</v>
      </c>
      <c r="CI8">
        <f>'060513'!K43</f>
        <v>418</v>
      </c>
      <c r="CJ8">
        <f>'060513'!M43/'060513'!K43</f>
        <v>6.4593301435406703E-2</v>
      </c>
      <c r="CK8" s="169">
        <f>'060513'!Q43</f>
        <v>4.3478260869565216E-2</v>
      </c>
      <c r="CL8" s="43">
        <f t="shared" si="21"/>
        <v>4.3478260869565216E-2</v>
      </c>
      <c r="CM8">
        <f>'060513'!S43</f>
        <v>431</v>
      </c>
      <c r="CN8">
        <f>'060513'!U43/'060513'!S43</f>
        <v>0.38747099767981441</v>
      </c>
      <c r="CO8" s="169">
        <f>'060513'!Y43</f>
        <v>-9.4696969696969696E-2</v>
      </c>
      <c r="CP8" s="43" t="str">
        <f t="shared" si="22"/>
        <v>.</v>
      </c>
      <c r="CQ8">
        <f>'060513'!AA43</f>
        <v>381</v>
      </c>
      <c r="CR8">
        <f>'060513'!AC43/'060513'!AA43</f>
        <v>0.35958005249343833</v>
      </c>
      <c r="CS8" s="169">
        <f>'060513'!AG43</f>
        <v>-2.0491803278688523E-2</v>
      </c>
      <c r="CT8" s="43" t="str">
        <f t="shared" si="23"/>
        <v>.</v>
      </c>
      <c r="CU8" s="87">
        <v>8</v>
      </c>
      <c r="CV8" s="89">
        <f t="shared" si="24"/>
        <v>0.34782608695652173</v>
      </c>
      <c r="CW8" s="200">
        <f t="shared" si="25"/>
        <v>3.0250436046072866E-2</v>
      </c>
      <c r="CX8" s="43">
        <f t="shared" si="26"/>
        <v>2.4940525576106695E-2</v>
      </c>
    </row>
    <row r="9" spans="1:102">
      <c r="A9">
        <v>6</v>
      </c>
      <c r="B9" t="s">
        <v>51</v>
      </c>
      <c r="C9" s="116">
        <f>'100512'!D40</f>
        <v>7148.458657294399</v>
      </c>
      <c r="D9" s="43">
        <f>'100512'!F40/'100512'!D40</f>
        <v>0.37083967977441523</v>
      </c>
      <c r="E9" s="43">
        <f>'100512'!I40</f>
        <v>2.0018979573548999E-2</v>
      </c>
      <c r="F9" s="43" t="str">
        <f t="shared" si="0"/>
        <v>.</v>
      </c>
      <c r="G9" s="116">
        <f>'100512'!K40</f>
        <v>5663.3884962659804</v>
      </c>
      <c r="H9" s="43">
        <f>'100512'!M40/'100512'!K40</f>
        <v>0.2222665528756182</v>
      </c>
      <c r="I9" s="43">
        <f>'100512'!P40</f>
        <v>-3.0699027219419174E-2</v>
      </c>
      <c r="J9" s="43">
        <f t="shared" si="1"/>
        <v>-3.0699027219419174E-2</v>
      </c>
      <c r="K9" s="116">
        <f>'100512'!R40</f>
        <v>8333.377786585952</v>
      </c>
      <c r="L9" s="43">
        <f>'100512'!T40/'100512'!R40</f>
        <v>0.2480881330005564</v>
      </c>
      <c r="M9" s="43">
        <f>'100512'!W40</f>
        <v>-2.8716397594422426E-2</v>
      </c>
      <c r="N9" s="43">
        <f t="shared" si="2"/>
        <v>-2.8716397594422426E-2</v>
      </c>
      <c r="O9" s="116">
        <f>'100512'!Y40</f>
        <v>5937.7525167092999</v>
      </c>
      <c r="P9" s="43">
        <f>'100512'!AA40/'100512'!Y40</f>
        <v>0.38370474218375428</v>
      </c>
      <c r="Q9" s="43">
        <f>'100512'!AD40</f>
        <v>-9.0790539459119399E-2</v>
      </c>
      <c r="R9" s="43" t="str">
        <f t="shared" si="3"/>
        <v>.</v>
      </c>
      <c r="S9" s="116">
        <f>'111411'!E30</f>
        <v>44</v>
      </c>
      <c r="T9">
        <f>'111411'!F29/'111411'!D29</f>
        <v>0.16275908936459396</v>
      </c>
      <c r="U9" s="169">
        <f>'111411'!I29</f>
        <v>0.12</v>
      </c>
      <c r="V9" s="43" t="str">
        <f t="shared" si="4"/>
        <v>.</v>
      </c>
      <c r="W9" s="116">
        <f>'111411'!J29</f>
        <v>5769</v>
      </c>
      <c r="X9">
        <f>'111411'!L29/'111411'!J29</f>
        <v>0.23279597850580691</v>
      </c>
      <c r="Y9" s="169">
        <f>'111411'!O29</f>
        <v>0.01</v>
      </c>
      <c r="Z9" s="43">
        <f t="shared" si="5"/>
        <v>0.01</v>
      </c>
      <c r="AA9" s="116">
        <f>'111411'!P29</f>
        <v>3382</v>
      </c>
      <c r="AB9" s="43">
        <f>'111411'!R29/'111411'!P29</f>
        <v>6.2684801892371383E-2</v>
      </c>
      <c r="AC9" s="43">
        <f>'111411'!U29</f>
        <v>0</v>
      </c>
      <c r="AD9" s="43">
        <f t="shared" si="6"/>
        <v>0</v>
      </c>
      <c r="AE9" s="116">
        <f>'111411'!V29</f>
        <v>442</v>
      </c>
      <c r="AF9" s="43">
        <f>'111411'!X29/'111411'!V29</f>
        <v>6.3348416289592757E-2</v>
      </c>
      <c r="AG9" s="43">
        <f>'111411'!AA29</f>
        <v>0.02</v>
      </c>
      <c r="AH9" s="43">
        <f t="shared" si="7"/>
        <v>0.02</v>
      </c>
      <c r="AI9">
        <f>'121911'!D29</f>
        <v>2990</v>
      </c>
      <c r="AJ9">
        <f>'121911'!F29/'121911'!D29</f>
        <v>0.10167224080267559</v>
      </c>
      <c r="AK9" s="169">
        <f>'121911'!J29</f>
        <v>-8.3023082650781829E-2</v>
      </c>
      <c r="AL9" s="43">
        <f t="shared" si="8"/>
        <v>-8.3023082650781829E-2</v>
      </c>
      <c r="AM9">
        <f>'121911'!K29</f>
        <v>652</v>
      </c>
      <c r="AN9">
        <f>'121911'!M29/'121911'!K29</f>
        <v>0.40030674846625769</v>
      </c>
      <c r="AO9" s="169">
        <f>'121911'!Q29</f>
        <v>-3.8363171355498722E-2</v>
      </c>
      <c r="AP9" s="43" t="str">
        <f t="shared" si="9"/>
        <v>.</v>
      </c>
      <c r="AQ9">
        <f>'121911'!R29</f>
        <v>3395</v>
      </c>
      <c r="AR9">
        <f>'121911'!T29/'121911'!R29</f>
        <v>8.4241531664212083E-2</v>
      </c>
      <c r="AS9" s="169">
        <f>'121911'!X29</f>
        <v>3.1199742682534577E-2</v>
      </c>
      <c r="AT9" s="43">
        <f t="shared" si="10"/>
        <v>3.1199742682534577E-2</v>
      </c>
      <c r="AU9">
        <f>'121911'!Y29</f>
        <v>11</v>
      </c>
      <c r="AV9">
        <f>'121911'!AA29/'121911'!Y29</f>
        <v>0.45454545454545453</v>
      </c>
      <c r="AW9">
        <f>'121911'!AD29</f>
        <v>-0.33333333333333331</v>
      </c>
      <c r="AX9" s="43" t="str">
        <f t="shared" si="11"/>
        <v>.</v>
      </c>
      <c r="AY9" s="116">
        <f>'032113'!C29</f>
        <v>207</v>
      </c>
      <c r="AZ9" s="43">
        <f>'032113'!E29/'032113'!C29</f>
        <v>0.33333333333333331</v>
      </c>
      <c r="BA9" s="169">
        <f>'032113'!H29</f>
        <v>5.0724637681159424E-2</v>
      </c>
      <c r="BB9" s="43" t="str">
        <f t="shared" si="12"/>
        <v>.</v>
      </c>
      <c r="BC9" s="116">
        <f>'032113'!I29</f>
        <v>6211</v>
      </c>
      <c r="BD9" s="43">
        <f>'032113'!K29/'032113'!I29</f>
        <v>1.9320560296248591E-3</v>
      </c>
      <c r="BE9" s="43">
        <f>'032113'!N29</f>
        <v>1.9357960961445394E-3</v>
      </c>
      <c r="BF9" s="43">
        <f t="shared" si="13"/>
        <v>1.9357960961445394E-3</v>
      </c>
      <c r="BG9" s="116">
        <f>'032113'!P29</f>
        <v>6415</v>
      </c>
      <c r="BH9" s="43">
        <f>'032113'!R29/'032113'!P29</f>
        <v>0.38862042088854248</v>
      </c>
      <c r="BI9" s="43">
        <f>'032113'!U29</f>
        <v>0.12748597654258031</v>
      </c>
      <c r="BJ9" s="43" t="str">
        <f t="shared" si="14"/>
        <v>.</v>
      </c>
      <c r="BK9" s="116">
        <f>'032113'!W29</f>
        <v>6527</v>
      </c>
      <c r="BL9" s="43">
        <f>'032113'!Y29/'032113'!W29</f>
        <v>0.36188141565803583</v>
      </c>
      <c r="BM9" s="43">
        <f>'032113'!AB29</f>
        <v>0.13373349339735893</v>
      </c>
      <c r="BN9" s="43" t="str">
        <f t="shared" si="15"/>
        <v>.</v>
      </c>
      <c r="BO9" s="116">
        <f>'042313'!C29</f>
        <v>5473</v>
      </c>
      <c r="BP9" s="43">
        <f>'042313'!E29/'042313'!C29</f>
        <v>0.16206833546501004</v>
      </c>
      <c r="BQ9" s="169">
        <f>'042313'!I29</f>
        <v>0.02</v>
      </c>
      <c r="BR9" s="43">
        <f t="shared" si="16"/>
        <v>0.02</v>
      </c>
      <c r="BS9" s="116">
        <f>'042313'!K29</f>
        <v>4697</v>
      </c>
      <c r="BT9" s="43">
        <f>'042313'!M29/'042313'!K29</f>
        <v>0.64360229934000424</v>
      </c>
      <c r="BU9" s="169">
        <f>'042313'!Q29</f>
        <v>-7.0000000000000007E-2</v>
      </c>
      <c r="BV9" s="43" t="str">
        <f t="shared" si="17"/>
        <v>.</v>
      </c>
      <c r="BW9" s="116">
        <f>'042313'!S29</f>
        <v>3458</v>
      </c>
      <c r="BX9" s="43">
        <f>'042313'!U29/'042313'!S29</f>
        <v>0.42452284557547715</v>
      </c>
      <c r="BY9" s="169">
        <f>'042313'!Y29</f>
        <v>0.12</v>
      </c>
      <c r="BZ9" s="43" t="str">
        <f t="shared" si="18"/>
        <v>.</v>
      </c>
      <c r="CA9" s="116">
        <f>'042313'!AA29</f>
        <v>8180</v>
      </c>
      <c r="CB9" s="43">
        <f>'042313'!AC29/'042313'!AA29</f>
        <v>3.1662591687041566E-2</v>
      </c>
      <c r="CC9" s="169">
        <f>'042313'!AG29</f>
        <v>0.01</v>
      </c>
      <c r="CD9" s="43">
        <f t="shared" si="19"/>
        <v>0.01</v>
      </c>
      <c r="CE9">
        <f>'060513'!D44</f>
        <v>680</v>
      </c>
      <c r="CF9">
        <f>'060513'!F44/'060513'!D44</f>
        <v>0.22205882352941175</v>
      </c>
      <c r="CG9" s="169">
        <f>'060513'!J44</f>
        <v>-0.10586011342155009</v>
      </c>
      <c r="CH9" s="43">
        <f t="shared" si="20"/>
        <v>-0.10586011342155009</v>
      </c>
      <c r="CI9">
        <f>'060513'!K44</f>
        <v>1001</v>
      </c>
      <c r="CJ9">
        <f>'060513'!M44/'060513'!K44</f>
        <v>5.3946053946053944E-2</v>
      </c>
      <c r="CK9" s="169">
        <f>'060513'!Q44</f>
        <v>-2.4287222808870117E-2</v>
      </c>
      <c r="CL9" s="43">
        <f t="shared" si="21"/>
        <v>-2.4287222808870117E-2</v>
      </c>
      <c r="CM9">
        <f>'060513'!S44</f>
        <v>1061</v>
      </c>
      <c r="CN9">
        <f>'060513'!U44/'060513'!S44</f>
        <v>3.7700282752120638E-2</v>
      </c>
      <c r="CO9" s="169">
        <f>'060513'!Y44</f>
        <v>2.9382957884427031E-3</v>
      </c>
      <c r="CP9" s="43">
        <f t="shared" si="22"/>
        <v>2.9382957884427031E-3</v>
      </c>
      <c r="CQ9">
        <f>'060513'!AA44</f>
        <v>991</v>
      </c>
      <c r="CR9">
        <f>'060513'!AC44/'060513'!AA44</f>
        <v>6.2563067608476283E-2</v>
      </c>
      <c r="CS9" s="169">
        <f>'060513'!AG44</f>
        <v>-5.3821313240043061E-3</v>
      </c>
      <c r="CT9" s="43">
        <f t="shared" si="23"/>
        <v>-5.3821313240043061E-3</v>
      </c>
      <c r="CU9" s="87">
        <v>14</v>
      </c>
      <c r="CV9" s="89">
        <f t="shared" si="24"/>
        <v>0.60869565217391308</v>
      </c>
      <c r="CW9" s="200">
        <f t="shared" si="25"/>
        <v>-8.0028355858646708E-3</v>
      </c>
      <c r="CX9" s="43">
        <f t="shared" si="26"/>
        <v>3.0295500488543424E-2</v>
      </c>
    </row>
    <row r="10" spans="1:102">
      <c r="A10">
        <v>7</v>
      </c>
      <c r="B10" t="s">
        <v>53</v>
      </c>
      <c r="C10" s="116">
        <f>'100512'!D41</f>
        <v>691.04449944248574</v>
      </c>
      <c r="D10" s="43">
        <f>'100512'!F41/'100512'!D41</f>
        <v>8.3697242383574261E-3</v>
      </c>
      <c r="E10" s="43">
        <f>'100512'!I41</f>
        <v>1.2858307221701561E-2</v>
      </c>
      <c r="F10" s="43">
        <f t="shared" si="0"/>
        <v>1.2858307221701561E-2</v>
      </c>
      <c r="G10" s="116">
        <f>'100512'!K41</f>
        <v>677.20260396889023</v>
      </c>
      <c r="H10" s="43">
        <f>'100512'!M41/'100512'!K41</f>
        <v>1.5989647421224371E-2</v>
      </c>
      <c r="I10" s="43">
        <f>'100512'!P41</f>
        <v>3.5431783891726083E-3</v>
      </c>
      <c r="J10" s="43">
        <f t="shared" si="1"/>
        <v>3.5431783891726083E-3</v>
      </c>
      <c r="K10" s="116">
        <f>'100512'!R41</f>
        <v>859.12371080362584</v>
      </c>
      <c r="L10" s="43">
        <f>'100512'!T41/'100512'!R41</f>
        <v>1.8869526385222726E-2</v>
      </c>
      <c r="M10" s="43">
        <f>'100512'!W41</f>
        <v>5.3041679935630047E-3</v>
      </c>
      <c r="N10" s="43">
        <f t="shared" si="2"/>
        <v>5.3041679935630047E-3</v>
      </c>
      <c r="O10" s="116">
        <f>'100512'!Y41</f>
        <v>725.16560428528214</v>
      </c>
      <c r="P10" s="43">
        <f>'100512'!AA41/'100512'!Y41</f>
        <v>1.1336483819154799E-2</v>
      </c>
      <c r="Q10" s="43">
        <f>'100512'!AD41</f>
        <v>1.4294952272991802E-2</v>
      </c>
      <c r="R10" s="43">
        <f t="shared" si="3"/>
        <v>1.4294952272991802E-2</v>
      </c>
      <c r="S10" s="116">
        <f>'111411'!E31</f>
        <v>80</v>
      </c>
      <c r="T10">
        <f>'111411'!F30/'111411'!D30</f>
        <v>5.5456171735241505E-2</v>
      </c>
      <c r="U10" s="169">
        <f>'111411'!I30</f>
        <v>0.02</v>
      </c>
      <c r="V10" s="43" t="str">
        <f t="shared" si="4"/>
        <v>.</v>
      </c>
      <c r="W10" s="116">
        <f>'111411'!J30</f>
        <v>860</v>
      </c>
      <c r="X10">
        <f>'111411'!L30/'111411'!J30</f>
        <v>1.0465116279069767E-2</v>
      </c>
      <c r="Y10" s="169">
        <f>'111411'!O30</f>
        <v>0.02</v>
      </c>
      <c r="Z10" s="43">
        <f t="shared" si="5"/>
        <v>0.02</v>
      </c>
      <c r="AA10" s="116">
        <f>'111411'!P30</f>
        <v>488</v>
      </c>
      <c r="AB10" s="43">
        <f>'111411'!R30/'111411'!P30</f>
        <v>5.737704918032787E-2</v>
      </c>
      <c r="AC10" s="43">
        <f>'111411'!U30</f>
        <v>0</v>
      </c>
      <c r="AD10" s="43">
        <f t="shared" si="6"/>
        <v>0</v>
      </c>
      <c r="AE10" s="116">
        <f>'111411'!V30</f>
        <v>57</v>
      </c>
      <c r="AF10" s="43">
        <f>'111411'!X30/'111411'!V30</f>
        <v>0.14035087719298245</v>
      </c>
      <c r="AG10" s="43">
        <f>'111411'!AA30</f>
        <v>0.04</v>
      </c>
      <c r="AH10" s="43" t="str">
        <f t="shared" si="7"/>
        <v>.</v>
      </c>
      <c r="AI10">
        <f>'121911'!D30</f>
        <v>337</v>
      </c>
      <c r="AJ10">
        <f>'121911'!F30/'121911'!D30</f>
        <v>0.25816023738872401</v>
      </c>
      <c r="AK10" s="169">
        <f>'121911'!J30</f>
        <v>-0.248</v>
      </c>
      <c r="AL10" s="43" t="str">
        <f t="shared" si="8"/>
        <v>.</v>
      </c>
      <c r="AM10">
        <f>'121911'!K30</f>
        <v>106</v>
      </c>
      <c r="AN10">
        <f>'121911'!M30/'121911'!K30</f>
        <v>3.7735849056603772E-2</v>
      </c>
      <c r="AO10" s="169">
        <f>'121911'!Q30</f>
        <v>4.9019607843137254E-2</v>
      </c>
      <c r="AP10" s="43">
        <f t="shared" si="9"/>
        <v>4.9019607843137254E-2</v>
      </c>
      <c r="AQ10">
        <f>'121911'!R30</f>
        <v>503</v>
      </c>
      <c r="AR10">
        <f>'121911'!T30/'121911'!R30</f>
        <v>5.3677932405566599E-2</v>
      </c>
      <c r="AS10" s="169">
        <f>'121911'!X30</f>
        <v>4.8319327731092439E-2</v>
      </c>
      <c r="AT10" s="43">
        <f t="shared" si="10"/>
        <v>4.8319327731092439E-2</v>
      </c>
      <c r="AU10">
        <f>'121911'!Y30</f>
        <v>3</v>
      </c>
      <c r="AV10">
        <f>'121911'!AA30/'121911'!Y30</f>
        <v>0.33333333333333331</v>
      </c>
      <c r="AW10">
        <f>'121911'!AD30</f>
        <v>0</v>
      </c>
      <c r="AX10" s="43" t="str">
        <f t="shared" si="11"/>
        <v>.</v>
      </c>
      <c r="AY10" s="116">
        <f>'032113'!C30</f>
        <v>51</v>
      </c>
      <c r="AZ10" s="43">
        <f>'032113'!E30/'032113'!C30</f>
        <v>7.8431372549019607E-2</v>
      </c>
      <c r="BA10" s="169">
        <f>'032113'!H30</f>
        <v>0.21276595744680851</v>
      </c>
      <c r="BB10" s="43" t="str">
        <f t="shared" si="12"/>
        <v>.</v>
      </c>
      <c r="BC10" s="116">
        <f>'032113'!I30</f>
        <v>862</v>
      </c>
      <c r="BD10" s="43">
        <f>'032113'!K30/'032113'!I30</f>
        <v>4.6403712296983757E-3</v>
      </c>
      <c r="BE10" s="43">
        <f>'032113'!N30</f>
        <v>6.993006993006993E-3</v>
      </c>
      <c r="BF10" s="43">
        <f t="shared" si="13"/>
        <v>6.993006993006993E-3</v>
      </c>
      <c r="BG10" s="116">
        <f>'032113'!P30</f>
        <v>1321</v>
      </c>
      <c r="BH10" s="43">
        <f>'032113'!R30/'032113'!P30</f>
        <v>1.5897047691143074E-2</v>
      </c>
      <c r="BI10" s="43">
        <f>'032113'!U30</f>
        <v>0.01</v>
      </c>
      <c r="BJ10" s="43">
        <f t="shared" si="14"/>
        <v>0.01</v>
      </c>
      <c r="BK10" s="116">
        <f>'032113'!W30</f>
        <v>978</v>
      </c>
      <c r="BL10" s="43">
        <f>'032113'!Y30/'032113'!W30</f>
        <v>8.1799591002044997E-3</v>
      </c>
      <c r="BM10" s="43">
        <f>'032113'!AB30</f>
        <v>2.9896907216494847E-2</v>
      </c>
      <c r="BN10" s="43">
        <f t="shared" si="15"/>
        <v>2.9896907216494847E-2</v>
      </c>
      <c r="BO10" s="116">
        <f>'042313'!C30</f>
        <v>986</v>
      </c>
      <c r="BP10" s="43">
        <f>'042313'!E30/'042313'!C30</f>
        <v>6.6937119675456389E-2</v>
      </c>
      <c r="BQ10" s="169">
        <f>'042313'!I30</f>
        <v>0.05</v>
      </c>
      <c r="BR10" s="43">
        <f t="shared" si="16"/>
        <v>0.05</v>
      </c>
      <c r="BS10" s="116">
        <f>'042313'!K30</f>
        <v>460</v>
      </c>
      <c r="BT10" s="43">
        <f>'042313'!M30/'042313'!K30</f>
        <v>8.0434782608695646E-2</v>
      </c>
      <c r="BU10" s="169">
        <f>'042313'!Q30</f>
        <v>0.03</v>
      </c>
      <c r="BV10" s="43">
        <f t="shared" si="17"/>
        <v>0.03</v>
      </c>
      <c r="BW10" s="116">
        <f>'042313'!S30</f>
        <v>516</v>
      </c>
      <c r="BX10" s="43">
        <f>'042313'!U30/'042313'!S30</f>
        <v>9.1085271317829453E-2</v>
      </c>
      <c r="BY10" s="169">
        <f>'042313'!Y30</f>
        <v>0.02</v>
      </c>
      <c r="BZ10" s="43">
        <f t="shared" si="18"/>
        <v>0.02</v>
      </c>
      <c r="CA10" s="116">
        <f>'042313'!AA30</f>
        <v>781</v>
      </c>
      <c r="CB10" s="43">
        <f>'042313'!AC30/'042313'!AA30</f>
        <v>0.21382842509603073</v>
      </c>
      <c r="CC10" s="169">
        <f>'042313'!AG30</f>
        <v>0.09</v>
      </c>
      <c r="CD10" s="43">
        <f t="shared" si="19"/>
        <v>0.09</v>
      </c>
      <c r="CE10">
        <f>'060513'!D45</f>
        <v>58</v>
      </c>
      <c r="CF10">
        <f>'060513'!F45/'060513'!D45</f>
        <v>0.17241379310344829</v>
      </c>
      <c r="CG10" s="169">
        <f>'060513'!J45</f>
        <v>-2.0833333333333332E-2</v>
      </c>
      <c r="CH10" s="43" t="str">
        <f t="shared" si="20"/>
        <v>.</v>
      </c>
      <c r="CI10">
        <f>'060513'!K45</f>
        <v>93</v>
      </c>
      <c r="CJ10">
        <f>'060513'!M45/'060513'!K45</f>
        <v>0.4838709677419355</v>
      </c>
      <c r="CK10" s="169">
        <f>'060513'!Q45</f>
        <v>-0.22916666666666666</v>
      </c>
      <c r="CL10" s="43" t="str">
        <f t="shared" si="21"/>
        <v>.</v>
      </c>
      <c r="CM10">
        <f>'060513'!S45</f>
        <v>55</v>
      </c>
      <c r="CN10">
        <f>'060513'!U45/'060513'!S45</f>
        <v>0.69090909090909092</v>
      </c>
      <c r="CO10" s="169">
        <f>'060513'!Y45</f>
        <v>0.52941176470588236</v>
      </c>
      <c r="CP10" s="43" t="str">
        <f t="shared" si="22"/>
        <v>.</v>
      </c>
      <c r="CQ10">
        <f>'060513'!AA45</f>
        <v>88</v>
      </c>
      <c r="CR10">
        <f>'060513'!AC45/'060513'!AA45</f>
        <v>0.47727272727272729</v>
      </c>
      <c r="CS10" s="169">
        <f>'060513'!AG45</f>
        <v>0.43478260869565216</v>
      </c>
      <c r="CT10" s="43" t="str">
        <f t="shared" si="23"/>
        <v>.</v>
      </c>
      <c r="CU10" s="87">
        <v>15</v>
      </c>
      <c r="CV10" s="89">
        <f t="shared" si="24"/>
        <v>0.65217391304347827</v>
      </c>
      <c r="CW10" s="200">
        <f t="shared" si="25"/>
        <v>2.3863804281627734E-2</v>
      </c>
      <c r="CX10" s="43">
        <f t="shared" si="26"/>
        <v>2.531060650102706E-2</v>
      </c>
    </row>
    <row r="11" spans="1:102">
      <c r="A11">
        <v>8</v>
      </c>
      <c r="B11" t="s">
        <v>55</v>
      </c>
      <c r="C11" s="116">
        <f>'100512'!D42</f>
        <v>2807.8713271856072</v>
      </c>
      <c r="D11" s="43">
        <f>'100512'!F42/'100512'!D42</f>
        <v>3.4331178455178908E-3</v>
      </c>
      <c r="E11" s="43">
        <f>'100512'!I42</f>
        <v>8.7253616421017546E-3</v>
      </c>
      <c r="F11" s="43">
        <f t="shared" si="0"/>
        <v>8.7253616421017546E-3</v>
      </c>
      <c r="G11" s="116">
        <f>'100512'!K42</f>
        <v>2728.1283982391742</v>
      </c>
      <c r="H11" s="43">
        <f>'100512'!M42/'100512'!K42</f>
        <v>4.6306236991573591E-3</v>
      </c>
      <c r="I11" s="43">
        <f>'100512'!P42</f>
        <v>6.2762103840692928E-3</v>
      </c>
      <c r="J11" s="43">
        <f t="shared" si="1"/>
        <v>6.2762103840692928E-3</v>
      </c>
      <c r="K11" s="116">
        <f>'100512'!R42</f>
        <v>3745.6816125364339</v>
      </c>
      <c r="L11" s="43">
        <f>'100512'!T42/'100512'!R42</f>
        <v>5.3463356304585576E-3</v>
      </c>
      <c r="M11" s="43">
        <f>'100512'!W42</f>
        <v>5.7275129105305665E-3</v>
      </c>
      <c r="N11" s="43">
        <f t="shared" si="2"/>
        <v>5.7275129105305665E-3</v>
      </c>
      <c r="O11" s="116">
        <f>'100512'!Y42</f>
        <v>2593.1754098247934</v>
      </c>
      <c r="P11" s="43">
        <f>'100512'!AA42/'100512'!Y42</f>
        <v>5.8874737901062346E-3</v>
      </c>
      <c r="Q11" s="43">
        <f>'100512'!AD42</f>
        <v>5.3900861075407919E-3</v>
      </c>
      <c r="R11" s="43">
        <f t="shared" si="3"/>
        <v>5.3900861075407919E-3</v>
      </c>
      <c r="S11" s="116">
        <f>'111411'!E32</f>
        <v>5517</v>
      </c>
      <c r="T11">
        <f>'111411'!F31/'111411'!D31</f>
        <v>1.3656633221850614E-2</v>
      </c>
      <c r="U11" s="169">
        <f>'111411'!I31</f>
        <v>0.01</v>
      </c>
      <c r="V11" s="43">
        <f t="shared" si="4"/>
        <v>0.01</v>
      </c>
      <c r="W11" s="116">
        <f>'111411'!J31</f>
        <v>7807</v>
      </c>
      <c r="X11">
        <f>'111411'!L31/'111411'!J31</f>
        <v>1.2040476495452798E-2</v>
      </c>
      <c r="Y11" s="169">
        <f>'111411'!O31</f>
        <v>0.01</v>
      </c>
      <c r="Z11" s="43">
        <f t="shared" si="5"/>
        <v>0.01</v>
      </c>
      <c r="AA11" s="116">
        <f>'111411'!P31</f>
        <v>2493</v>
      </c>
      <c r="AB11" s="43">
        <f>'111411'!R31/'111411'!P31</f>
        <v>1.9655034095467309E-2</v>
      </c>
      <c r="AC11" s="43">
        <f>'111411'!U31</f>
        <v>0.01</v>
      </c>
      <c r="AD11" s="43">
        <f t="shared" si="6"/>
        <v>0.01</v>
      </c>
      <c r="AE11" s="116">
        <f>'111411'!V31</f>
        <v>605</v>
      </c>
      <c r="AF11" s="43">
        <f>'111411'!X31/'111411'!V31</f>
        <v>2.809917355371901E-2</v>
      </c>
      <c r="AG11" s="43">
        <f>'111411'!AA31</f>
        <v>0.02</v>
      </c>
      <c r="AH11" s="43">
        <f t="shared" si="7"/>
        <v>0.02</v>
      </c>
      <c r="AI11">
        <f>'121911'!D31</f>
        <v>3839</v>
      </c>
      <c r="AJ11">
        <f>'121911'!F31/'121911'!D31</f>
        <v>5.5743683250846575E-2</v>
      </c>
      <c r="AK11" s="169">
        <f>'121911'!J31</f>
        <v>-2.6206896551724139E-2</v>
      </c>
      <c r="AL11" s="43">
        <f t="shared" si="8"/>
        <v>-2.6206896551724139E-2</v>
      </c>
      <c r="AM11">
        <f>'121911'!K31</f>
        <v>521</v>
      </c>
      <c r="AN11">
        <f>'121911'!M31/'121911'!K31</f>
        <v>1.5355086372360844E-2</v>
      </c>
      <c r="AO11" s="169">
        <f>'121911'!Q31</f>
        <v>2.3391812865497075E-2</v>
      </c>
      <c r="AP11" s="43">
        <f t="shared" si="9"/>
        <v>2.3391812865497075E-2</v>
      </c>
      <c r="AQ11">
        <f>'121911'!R31</f>
        <v>2788</v>
      </c>
      <c r="AR11">
        <f>'121911'!T31/'121911'!R31</f>
        <v>2.6183644189383071E-2</v>
      </c>
      <c r="AS11" s="169">
        <f>'121911'!X31</f>
        <v>1.2154696132596685E-2</v>
      </c>
      <c r="AT11" s="43">
        <f t="shared" si="10"/>
        <v>1.2154696132596685E-2</v>
      </c>
      <c r="AU11">
        <f>'121911'!Y31</f>
        <v>11</v>
      </c>
      <c r="AV11">
        <f>'121911'!AA31/'121911'!Y31</f>
        <v>0.81818181818181823</v>
      </c>
      <c r="AW11">
        <f>'121911'!AD31</f>
        <v>-2.5</v>
      </c>
      <c r="AX11" s="43" t="str">
        <f t="shared" si="11"/>
        <v>.</v>
      </c>
      <c r="AY11" s="116">
        <f>'032113'!C31</f>
        <v>231</v>
      </c>
      <c r="AZ11" s="43">
        <f>'032113'!E31/'032113'!C31</f>
        <v>0.15584415584415584</v>
      </c>
      <c r="BA11" s="169">
        <f>'032113'!H31</f>
        <v>7.6923076923076927E-2</v>
      </c>
      <c r="BB11" s="43">
        <f t="shared" si="12"/>
        <v>7.6923076923076927E-2</v>
      </c>
      <c r="BC11" s="116">
        <f>'032113'!I31</f>
        <v>4650</v>
      </c>
      <c r="BD11" s="43">
        <f>'032113'!K31/'032113'!I31</f>
        <v>4.3010752688172043E-4</v>
      </c>
      <c r="BE11" s="43">
        <f>'032113'!N31</f>
        <v>3.6574870912220309E-3</v>
      </c>
      <c r="BF11" s="43">
        <f t="shared" si="13"/>
        <v>3.6574870912220309E-3</v>
      </c>
      <c r="BG11" s="116">
        <f>'032113'!P31</f>
        <v>4639</v>
      </c>
      <c r="BH11" s="43">
        <f>'032113'!R31/'032113'!P31</f>
        <v>0.10605733994395344</v>
      </c>
      <c r="BI11" s="43">
        <f>'032113'!U31</f>
        <v>2.990113334940921E-2</v>
      </c>
      <c r="BJ11" s="43">
        <f t="shared" si="14"/>
        <v>2.990113334940921E-2</v>
      </c>
      <c r="BK11" s="116">
        <f>'032113'!W31</f>
        <v>4627</v>
      </c>
      <c r="BL11" s="43">
        <f>'032113'!Y31/'032113'!W31</f>
        <v>6.0514372163388806E-2</v>
      </c>
      <c r="BM11" s="43">
        <f>'032113'!AB31</f>
        <v>3.4966643662295835E-2</v>
      </c>
      <c r="BN11" s="43">
        <f t="shared" si="15"/>
        <v>3.4966643662295835E-2</v>
      </c>
      <c r="BO11" s="116">
        <f>'042313'!C31</f>
        <v>7889</v>
      </c>
      <c r="BP11" s="43">
        <f>'042313'!E31/'042313'!C31</f>
        <v>4.7154265432881225E-2</v>
      </c>
      <c r="BQ11" s="169">
        <f>'042313'!I31</f>
        <v>0.03</v>
      </c>
      <c r="BR11" s="43">
        <f t="shared" si="16"/>
        <v>0.03</v>
      </c>
      <c r="BS11" s="116">
        <f>'042313'!K31</f>
        <v>1905</v>
      </c>
      <c r="BT11" s="43">
        <f>'042313'!M31/'042313'!K31</f>
        <v>0.12860892388451445</v>
      </c>
      <c r="BU11" s="169">
        <f>'042313'!Q31</f>
        <v>0.04</v>
      </c>
      <c r="BV11" s="43">
        <f t="shared" si="17"/>
        <v>0.04</v>
      </c>
      <c r="BW11" s="116">
        <f>'042313'!S31</f>
        <v>1570</v>
      </c>
      <c r="BX11" s="43">
        <f>'042313'!U31/'042313'!S31</f>
        <v>6.2420382165605096E-2</v>
      </c>
      <c r="BY11" s="169">
        <f>'042313'!Y31</f>
        <v>0.04</v>
      </c>
      <c r="BZ11" s="43">
        <f t="shared" si="18"/>
        <v>0.04</v>
      </c>
      <c r="CA11" s="116">
        <f>'042313'!AA31</f>
        <v>5310</v>
      </c>
      <c r="CB11" s="43">
        <f>'042313'!AC31/'042313'!AA31</f>
        <v>1.7890772128060263E-2</v>
      </c>
      <c r="CC11" s="169">
        <f>'042313'!AG31</f>
        <v>0.05</v>
      </c>
      <c r="CD11" s="43">
        <f t="shared" si="19"/>
        <v>0.05</v>
      </c>
      <c r="CE11">
        <f>'060513'!D46</f>
        <v>1758</v>
      </c>
      <c r="CF11">
        <f>'060513'!F46/'060513'!D46</f>
        <v>2.0477815699658702E-2</v>
      </c>
      <c r="CG11" s="169">
        <f>'060513'!J46</f>
        <v>2.148664343786295E-2</v>
      </c>
      <c r="CH11" s="43">
        <f t="shared" si="20"/>
        <v>2.148664343786295E-2</v>
      </c>
      <c r="CI11">
        <f>'060513'!K46</f>
        <v>1319</v>
      </c>
      <c r="CJ11">
        <f>'060513'!M46/'060513'!K46</f>
        <v>1.4404852160727824E-2</v>
      </c>
      <c r="CK11" s="169">
        <f>'060513'!Q46</f>
        <v>0.04</v>
      </c>
      <c r="CL11" s="43">
        <f t="shared" si="21"/>
        <v>0.04</v>
      </c>
      <c r="CM11">
        <f>'060513'!S46</f>
        <v>1683</v>
      </c>
      <c r="CN11">
        <f>'060513'!U46/'060513'!S46</f>
        <v>3.3273915626856804E-2</v>
      </c>
      <c r="CO11" s="169">
        <f>'060513'!Y46</f>
        <v>2.4585125998770743E-2</v>
      </c>
      <c r="CP11" s="43">
        <f t="shared" si="22"/>
        <v>2.4585125998770743E-2</v>
      </c>
      <c r="CQ11">
        <f>'060513'!AA46</f>
        <v>1606</v>
      </c>
      <c r="CR11">
        <f>'060513'!AC46/'060513'!AA46</f>
        <v>3.8605230386052306E-2</v>
      </c>
      <c r="CS11" s="169">
        <f>'060513'!AG46</f>
        <v>2.5906735751295335E-2</v>
      </c>
      <c r="CT11" s="43">
        <f t="shared" si="23"/>
        <v>2.5906735751295335E-2</v>
      </c>
      <c r="CU11" s="87">
        <v>23</v>
      </c>
      <c r="CV11" s="89">
        <f t="shared" si="24"/>
        <v>1</v>
      </c>
      <c r="CW11" s="200">
        <f t="shared" si="25"/>
        <v>2.0569949313334102E-2</v>
      </c>
      <c r="CX11" s="43">
        <f t="shared" si="26"/>
        <v>2.1544943430886532E-2</v>
      </c>
    </row>
    <row r="12" spans="1:102">
      <c r="A12">
        <v>9</v>
      </c>
      <c r="B12" t="s">
        <v>57</v>
      </c>
      <c r="C12" s="116">
        <f>'100512'!D43</f>
        <v>3126.3727021366367</v>
      </c>
      <c r="D12" s="43">
        <f>'100512'!F43/'100512'!D43</f>
        <v>0.28860311353123902</v>
      </c>
      <c r="E12" s="43">
        <f>'100512'!I43</f>
        <v>-1.3533938211845136E-4</v>
      </c>
      <c r="F12" s="43" t="str">
        <f t="shared" si="0"/>
        <v>.</v>
      </c>
      <c r="G12" s="116">
        <f>'100512'!K43</f>
        <v>3262.5925769658102</v>
      </c>
      <c r="H12" s="43">
        <f>'100512'!M43/'100512'!K43</f>
        <v>0.2937229854497182</v>
      </c>
      <c r="I12" s="43">
        <f>'100512'!P43</f>
        <v>2.2353236699886911E-2</v>
      </c>
      <c r="J12" s="43" t="str">
        <f t="shared" si="1"/>
        <v>.</v>
      </c>
      <c r="K12" s="116">
        <f>'100512'!R43</f>
        <v>4230.8482031325075</v>
      </c>
      <c r="L12" s="43">
        <f>'100512'!T43/'100512'!R43</f>
        <v>0.23440867452958233</v>
      </c>
      <c r="M12" s="43">
        <f>'100512'!W43</f>
        <v>-8.853094468808444E-3</v>
      </c>
      <c r="N12" s="43">
        <f t="shared" si="2"/>
        <v>-8.853094468808444E-3</v>
      </c>
      <c r="O12" s="116">
        <f>'100512'!Y43</f>
        <v>2640.4003768187695</v>
      </c>
      <c r="P12" s="43">
        <f>'100512'!AA43/'100512'!Y43</f>
        <v>0.22772866700808622</v>
      </c>
      <c r="Q12" s="43">
        <f>'100512'!AD43</f>
        <v>-2.2675233276282489E-2</v>
      </c>
      <c r="R12" s="43">
        <f t="shared" si="3"/>
        <v>-2.2675233276282489E-2</v>
      </c>
      <c r="S12" s="116">
        <f>'111411'!E33</f>
        <v>385</v>
      </c>
      <c r="T12">
        <f>'111411'!F32/'111411'!D32</f>
        <v>0.36205744822979291</v>
      </c>
      <c r="U12" s="169">
        <f>'111411'!I32</f>
        <v>0.4</v>
      </c>
      <c r="V12" s="43" t="str">
        <f t="shared" si="4"/>
        <v>.</v>
      </c>
      <c r="W12" s="116">
        <f>'111411'!J32</f>
        <v>5282</v>
      </c>
      <c r="X12">
        <f>'111411'!L32/'111411'!J32</f>
        <v>0.56474820143884896</v>
      </c>
      <c r="Y12" s="169">
        <f>'111411'!O32</f>
        <v>0.1</v>
      </c>
      <c r="Z12" s="43" t="str">
        <f t="shared" si="5"/>
        <v>.</v>
      </c>
      <c r="AA12" s="116">
        <f>'111411'!P32</f>
        <v>2397</v>
      </c>
      <c r="AB12" s="43">
        <f>'111411'!R32/'111411'!P32</f>
        <v>0.28869420108468918</v>
      </c>
      <c r="AC12" s="43">
        <f>'111411'!U32</f>
        <v>0.09</v>
      </c>
      <c r="AD12" s="43" t="str">
        <f t="shared" si="6"/>
        <v>.</v>
      </c>
      <c r="AE12" s="116">
        <f>'111411'!V32</f>
        <v>222</v>
      </c>
      <c r="AF12" s="43">
        <f>'111411'!X32/'111411'!V32</f>
        <v>1.3513513513513514E-2</v>
      </c>
      <c r="AG12" s="43">
        <f>'111411'!AA32</f>
        <v>0.05</v>
      </c>
      <c r="AH12" s="43">
        <f t="shared" si="7"/>
        <v>0.05</v>
      </c>
      <c r="AI12">
        <f>'121911'!D32</f>
        <v>1518</v>
      </c>
      <c r="AJ12">
        <f>'121911'!F32/'121911'!D32</f>
        <v>5.7971014492753624E-2</v>
      </c>
      <c r="AK12" s="169">
        <f>'121911'!J32</f>
        <v>-4.1258741258741259E-2</v>
      </c>
      <c r="AL12" s="43">
        <f t="shared" si="8"/>
        <v>-4.1258741258741259E-2</v>
      </c>
      <c r="AM12">
        <f>'121911'!K32</f>
        <v>644</v>
      </c>
      <c r="AN12">
        <f>'121911'!M32/'121911'!K32</f>
        <v>0.57919254658385089</v>
      </c>
      <c r="AO12" s="169">
        <f>'121911'!Q32</f>
        <v>-0.24723247232472326</v>
      </c>
      <c r="AP12" s="43" t="str">
        <f t="shared" si="9"/>
        <v>.</v>
      </c>
      <c r="AQ12">
        <f>'121911'!R32</f>
        <v>1930</v>
      </c>
      <c r="AR12">
        <f>'121911'!T32/'121911'!R32</f>
        <v>0.21036269430051813</v>
      </c>
      <c r="AS12" s="169">
        <f>'121911'!X32</f>
        <v>8.5958005249343827E-2</v>
      </c>
      <c r="AT12" s="43">
        <f t="shared" si="10"/>
        <v>8.5958005249343827E-2</v>
      </c>
      <c r="AU12">
        <f>'121911'!Y32</f>
        <v>2</v>
      </c>
      <c r="AV12">
        <f>'121911'!AA32/'121911'!Y32</f>
        <v>1</v>
      </c>
      <c r="AW12" t="e">
        <f>'121911'!AD32</f>
        <v>#DIV/0!</v>
      </c>
      <c r="AX12" s="43" t="str">
        <f t="shared" si="11"/>
        <v>.</v>
      </c>
      <c r="AY12" s="116">
        <f>'032113'!C32</f>
        <v>806</v>
      </c>
      <c r="AZ12" s="43">
        <f>'032113'!E32/'032113'!C32</f>
        <v>0.97146401985111663</v>
      </c>
      <c r="BA12" s="169">
        <f>'032113'!H32</f>
        <v>-5.4347826086956523</v>
      </c>
      <c r="BB12" s="43" t="str">
        <f t="shared" si="12"/>
        <v>.</v>
      </c>
      <c r="BC12" s="116">
        <f>'032113'!I32</f>
        <v>3212</v>
      </c>
      <c r="BD12" s="43">
        <f>'032113'!K32/'032113'!I32</f>
        <v>2.8019925280199252E-3</v>
      </c>
      <c r="BE12" s="43">
        <f>'032113'!N32</f>
        <v>6.2441461130190445E-3</v>
      </c>
      <c r="BF12" s="43">
        <f t="shared" si="13"/>
        <v>6.2441461130190445E-3</v>
      </c>
      <c r="BG12" s="116">
        <f>'032113'!P32</f>
        <v>2902</v>
      </c>
      <c r="BH12" s="43">
        <f>'032113'!R32/'032113'!P32</f>
        <v>0.25809786354238456</v>
      </c>
      <c r="BI12" s="43">
        <f>'032113'!U32</f>
        <v>0.11843938690199721</v>
      </c>
      <c r="BJ12" s="43" t="str">
        <f t="shared" si="14"/>
        <v>.</v>
      </c>
      <c r="BK12" s="116">
        <f>'032113'!W32</f>
        <v>2568</v>
      </c>
      <c r="BL12" s="43">
        <f>'032113'!Y32/'032113'!W32</f>
        <v>0.17095015576323988</v>
      </c>
      <c r="BM12" s="43">
        <f>'032113'!AB32</f>
        <v>8.7364960075152653E-2</v>
      </c>
      <c r="BN12" s="43">
        <f t="shared" si="15"/>
        <v>8.7364960075152653E-2</v>
      </c>
      <c r="BO12" s="116">
        <f>'042313'!C32</f>
        <v>2472</v>
      </c>
      <c r="BP12" s="43">
        <f>'042313'!E32/'042313'!C32</f>
        <v>0.12702265372168284</v>
      </c>
      <c r="BQ12" s="169">
        <f>'042313'!I32</f>
        <v>0.01</v>
      </c>
      <c r="BR12" s="43">
        <f t="shared" si="16"/>
        <v>0.01</v>
      </c>
      <c r="BS12" s="116">
        <f>'042313'!K32</f>
        <v>1605</v>
      </c>
      <c r="BT12" s="43">
        <f>'042313'!M32/'042313'!K32</f>
        <v>0.2498442367601246</v>
      </c>
      <c r="BU12" s="169">
        <f>'042313'!Q32</f>
        <v>0</v>
      </c>
      <c r="BV12" s="43">
        <f t="shared" si="17"/>
        <v>0</v>
      </c>
      <c r="BW12" s="116">
        <f>'042313'!S32</f>
        <v>1417</v>
      </c>
      <c r="BX12" s="43">
        <f>'042313'!U32/'042313'!S32</f>
        <v>0.26040931545518703</v>
      </c>
      <c r="BY12" s="169">
        <f>'042313'!Y32</f>
        <v>0.04</v>
      </c>
      <c r="BZ12" s="43" t="str">
        <f t="shared" si="18"/>
        <v>.</v>
      </c>
      <c r="CA12" s="116">
        <f>'042313'!AA32</f>
        <v>3383</v>
      </c>
      <c r="CB12" s="43">
        <f>'042313'!AC32/'042313'!AA32</f>
        <v>6.9760567543600355E-2</v>
      </c>
      <c r="CC12" s="169">
        <f>'042313'!AG32</f>
        <v>0.02</v>
      </c>
      <c r="CD12" s="43">
        <f t="shared" si="19"/>
        <v>0.02</v>
      </c>
      <c r="CE12">
        <f>'060513'!D47</f>
        <v>978</v>
      </c>
      <c r="CF12">
        <f>'060513'!F47/'060513'!D47</f>
        <v>0.40184049079754602</v>
      </c>
      <c r="CG12" s="169">
        <f>'060513'!J47</f>
        <v>-0.24786324786324787</v>
      </c>
      <c r="CH12" s="43" t="str">
        <f t="shared" si="20"/>
        <v>.</v>
      </c>
      <c r="CI12">
        <f>'060513'!K47</f>
        <v>991</v>
      </c>
      <c r="CJ12">
        <f>'060513'!M47/'060513'!K47</f>
        <v>6.357214934409687E-2</v>
      </c>
      <c r="CK12" s="169">
        <f>'060513'!Q47</f>
        <v>2.1551724137931034E-3</v>
      </c>
      <c r="CL12" s="43">
        <f t="shared" si="21"/>
        <v>2.1551724137931034E-3</v>
      </c>
      <c r="CM12">
        <f>'060513'!S47</f>
        <v>971</v>
      </c>
      <c r="CN12">
        <f>'060513'!U47/'060513'!S47</f>
        <v>6.9001029866117405E-2</v>
      </c>
      <c r="CO12" s="169">
        <f>'060513'!Y47</f>
        <v>2.7654867256637169E-2</v>
      </c>
      <c r="CP12" s="43">
        <f t="shared" si="22"/>
        <v>2.7654867256637169E-2</v>
      </c>
      <c r="CQ12">
        <f>'060513'!AA47</f>
        <v>992</v>
      </c>
      <c r="CR12">
        <f>'060513'!AC47/'060513'!AA47</f>
        <v>8.3669354838709672E-2</v>
      </c>
      <c r="CS12" s="169">
        <f>'060513'!AG47</f>
        <v>1.5401540154015401E-2</v>
      </c>
      <c r="CT12" s="43">
        <f t="shared" si="23"/>
        <v>1.5401540154015401E-2</v>
      </c>
      <c r="CU12" s="87">
        <v>13</v>
      </c>
      <c r="CV12" s="89">
        <f t="shared" si="24"/>
        <v>0.56521739130434778</v>
      </c>
      <c r="CW12" s="200">
        <f t="shared" si="25"/>
        <v>2.0181056568920816E-2</v>
      </c>
      <c r="CX12" s="43">
        <f t="shared" si="26"/>
        <v>4.0965656220469056E-2</v>
      </c>
    </row>
    <row r="13" spans="1:102">
      <c r="A13">
        <v>10</v>
      </c>
      <c r="B13" t="s">
        <v>59</v>
      </c>
      <c r="C13" s="116">
        <f>'100512'!D44</f>
        <v>3051.6341123466841</v>
      </c>
      <c r="D13" s="43">
        <f>'100512'!F44/'100512'!D44</f>
        <v>6.3809423636339374E-2</v>
      </c>
      <c r="E13" s="43">
        <f>'100512'!I44</f>
        <v>1.1877947302759517E-2</v>
      </c>
      <c r="F13" s="43">
        <f t="shared" si="0"/>
        <v>1.1877947302759517E-2</v>
      </c>
      <c r="G13" s="116">
        <f>'100512'!K44</f>
        <v>2988.9211601479547</v>
      </c>
      <c r="H13" s="43">
        <f>'100512'!M44/'100512'!K44</f>
        <v>4.8303854088773572E-2</v>
      </c>
      <c r="I13" s="43">
        <f>'100512'!P44</f>
        <v>6.0440907881250082E-3</v>
      </c>
      <c r="J13" s="43">
        <f t="shared" si="1"/>
        <v>6.0440907881250082E-3</v>
      </c>
      <c r="K13" s="116">
        <f>'100512'!R44</f>
        <v>4075.6437774254509</v>
      </c>
      <c r="L13" s="43">
        <f>'100512'!T44/'100512'!R44</f>
        <v>4.7497155673494135E-2</v>
      </c>
      <c r="M13" s="43">
        <f>'100512'!W44</f>
        <v>3.1790717357665591E-3</v>
      </c>
      <c r="N13" s="43">
        <f t="shared" si="2"/>
        <v>3.1790717357665591E-3</v>
      </c>
      <c r="O13" s="116">
        <f>'100512'!Y44</f>
        <v>2664.5375821712464</v>
      </c>
      <c r="P13" s="43">
        <f>'100512'!AA44/'100512'!Y44</f>
        <v>4.5838354424111882E-2</v>
      </c>
      <c r="Q13" s="43">
        <f>'100512'!AD44</f>
        <v>4.3411501708400654E-3</v>
      </c>
      <c r="R13" s="43">
        <f t="shared" si="3"/>
        <v>4.3411501708400654E-3</v>
      </c>
      <c r="S13" s="116">
        <f>'111411'!E34</f>
        <v>1752</v>
      </c>
      <c r="T13">
        <f>'111411'!F33/'111411'!D33</f>
        <v>0.11668426610348469</v>
      </c>
      <c r="U13" s="169">
        <f>'111411'!I33</f>
        <v>0.1</v>
      </c>
      <c r="V13" s="43">
        <f t="shared" si="4"/>
        <v>0.1</v>
      </c>
      <c r="W13" s="116">
        <f>'111411'!J33</f>
        <v>3372</v>
      </c>
      <c r="X13">
        <f>'111411'!L33/'111411'!J33</f>
        <v>9.9644128113879002E-2</v>
      </c>
      <c r="Y13" s="169">
        <f>'111411'!O33</f>
        <v>0.01</v>
      </c>
      <c r="Z13" s="43">
        <f t="shared" si="5"/>
        <v>0.01</v>
      </c>
      <c r="AA13" s="116">
        <f>'111411'!P33</f>
        <v>1632</v>
      </c>
      <c r="AB13" s="43">
        <f>'111411'!R33/'111411'!P33</f>
        <v>4.1666666666666664E-2</v>
      </c>
      <c r="AC13" s="43">
        <f>'111411'!U33</f>
        <v>0</v>
      </c>
      <c r="AD13" s="43">
        <f t="shared" si="6"/>
        <v>0</v>
      </c>
      <c r="AE13" s="116">
        <f>'111411'!V33</f>
        <v>263</v>
      </c>
      <c r="AF13" s="43">
        <f>'111411'!X33/'111411'!V33</f>
        <v>0</v>
      </c>
      <c r="AG13" s="43">
        <f>'111411'!AA33</f>
        <v>0.02</v>
      </c>
      <c r="AH13" s="43">
        <f t="shared" si="7"/>
        <v>0.02</v>
      </c>
      <c r="AI13">
        <f>'121911'!D33</f>
        <v>1935</v>
      </c>
      <c r="AJ13">
        <f>'121911'!F33/'121911'!D33</f>
        <v>9.3023255813953487E-3</v>
      </c>
      <c r="AK13" s="169">
        <f>'121911'!J33</f>
        <v>1.5649452269170579E-3</v>
      </c>
      <c r="AL13" s="43">
        <f t="shared" si="8"/>
        <v>1.5649452269170579E-3</v>
      </c>
      <c r="AM13">
        <f>'121911'!K33</f>
        <v>324</v>
      </c>
      <c r="AN13">
        <f>'121911'!M33/'121911'!K33</f>
        <v>0.44753086419753085</v>
      </c>
      <c r="AO13" s="169">
        <f>'121911'!Q33</f>
        <v>-0.15083798882681565</v>
      </c>
      <c r="AP13" s="43" t="str">
        <f t="shared" si="9"/>
        <v>.</v>
      </c>
      <c r="AQ13">
        <f>'121911'!R33</f>
        <v>1682</v>
      </c>
      <c r="AR13">
        <f>'121911'!T33/'121911'!R33</f>
        <v>2.8537455410225922E-2</v>
      </c>
      <c r="AS13" s="169">
        <f>'121911'!X33</f>
        <v>9.1799265605875154E-3</v>
      </c>
      <c r="AT13" s="43">
        <f t="shared" si="10"/>
        <v>9.1799265605875154E-3</v>
      </c>
      <c r="AU13">
        <f>'121911'!Y33</f>
        <v>7</v>
      </c>
      <c r="AV13">
        <f>'121911'!AA33/'121911'!Y33</f>
        <v>0.42857142857142855</v>
      </c>
      <c r="AW13">
        <f>'121911'!AD33</f>
        <v>1</v>
      </c>
      <c r="AX13" s="43" t="str">
        <f t="shared" si="11"/>
        <v>.</v>
      </c>
      <c r="AY13" s="116">
        <f>'032113'!C33</f>
        <v>378</v>
      </c>
      <c r="AZ13" s="43">
        <f>'032113'!E33/'032113'!C33</f>
        <v>0.65343915343915349</v>
      </c>
      <c r="BA13" s="169">
        <f>'032113'!H33</f>
        <v>-0.15267175572519084</v>
      </c>
      <c r="BB13" s="43" t="str">
        <f t="shared" si="12"/>
        <v>.</v>
      </c>
      <c r="BC13" s="116">
        <f>'032113'!I33</f>
        <v>4306</v>
      </c>
      <c r="BD13" s="43">
        <f>'032113'!K33/'032113'!I33</f>
        <v>2.3223409196470044E-3</v>
      </c>
      <c r="BE13" s="43">
        <f>'032113'!N33</f>
        <v>3.2588454376163874E-3</v>
      </c>
      <c r="BF13" s="43">
        <f t="shared" si="13"/>
        <v>3.2588454376163874E-3</v>
      </c>
      <c r="BG13" s="116">
        <f>'032113'!P33</f>
        <v>3375</v>
      </c>
      <c r="BH13" s="43">
        <f>'032113'!R33/'032113'!P33</f>
        <v>0.1045925925925926</v>
      </c>
      <c r="BI13" s="43">
        <f>'032113'!U33</f>
        <v>1.4228987425545996E-2</v>
      </c>
      <c r="BJ13" s="43">
        <f t="shared" si="14"/>
        <v>1.4228987425545996E-2</v>
      </c>
      <c r="BK13" s="116">
        <f>'032113'!W33</f>
        <v>3089</v>
      </c>
      <c r="BL13" s="43">
        <f>'032113'!Y33/'032113'!W33</f>
        <v>7.8018776303010684E-2</v>
      </c>
      <c r="BM13" s="43">
        <f>'032113'!AB33</f>
        <v>2.914325842696629E-2</v>
      </c>
      <c r="BN13" s="43">
        <f t="shared" si="15"/>
        <v>2.914325842696629E-2</v>
      </c>
      <c r="BO13" s="116">
        <f>'042313'!C33</f>
        <v>4361</v>
      </c>
      <c r="BP13" s="43">
        <f>'042313'!E33/'042313'!C33</f>
        <v>3.4395780784223805E-2</v>
      </c>
      <c r="BQ13" s="169">
        <f>'042313'!I33</f>
        <v>0.01</v>
      </c>
      <c r="BR13" s="43">
        <f t="shared" si="16"/>
        <v>0.01</v>
      </c>
      <c r="BS13" s="116">
        <f>'042313'!K33</f>
        <v>1762</v>
      </c>
      <c r="BT13" s="43">
        <f>'042313'!M33/'042313'!K33</f>
        <v>0.1333711691259932</v>
      </c>
      <c r="BU13" s="169">
        <f>'042313'!Q33</f>
        <v>-0.01</v>
      </c>
      <c r="BV13" s="43">
        <f t="shared" si="17"/>
        <v>-0.01</v>
      </c>
      <c r="BW13" s="116">
        <f>'042313'!S33</f>
        <v>1607</v>
      </c>
      <c r="BX13" s="43">
        <f>'042313'!U33/'042313'!S33</f>
        <v>0.10640945861854387</v>
      </c>
      <c r="BY13" s="169">
        <f>'042313'!Y33</f>
        <v>0</v>
      </c>
      <c r="BZ13" s="43">
        <f t="shared" si="18"/>
        <v>0</v>
      </c>
      <c r="CA13" s="116">
        <f>'042313'!AA33</f>
        <v>2882</v>
      </c>
      <c r="CB13" s="43">
        <f>'042313'!AC33/'042313'!AA33</f>
        <v>3.5045107564191533E-2</v>
      </c>
      <c r="CC13" s="169">
        <f>'042313'!AG33</f>
        <v>0.03</v>
      </c>
      <c r="CD13" s="43">
        <f t="shared" si="19"/>
        <v>0.03</v>
      </c>
      <c r="CE13">
        <f>'060513'!D48</f>
        <v>689</v>
      </c>
      <c r="CF13">
        <f>'060513'!F48/'060513'!D48</f>
        <v>0.11901306240928883</v>
      </c>
      <c r="CG13" s="169">
        <f>'060513'!J48</f>
        <v>-4.7775947281713346E-2</v>
      </c>
      <c r="CH13" s="43">
        <f t="shared" si="20"/>
        <v>-4.7775947281713346E-2</v>
      </c>
      <c r="CI13">
        <f>'060513'!K48</f>
        <v>1223</v>
      </c>
      <c r="CJ13">
        <f>'060513'!M48/'060513'!K48</f>
        <v>2.2894521668029435E-2</v>
      </c>
      <c r="CK13" s="169">
        <f>'060513'!Q48</f>
        <v>2.5104602510460251E-3</v>
      </c>
      <c r="CL13" s="43">
        <f t="shared" si="21"/>
        <v>2.5104602510460251E-3</v>
      </c>
      <c r="CM13">
        <f>'060513'!S48</f>
        <v>148</v>
      </c>
      <c r="CN13">
        <f>'060513'!U48/'060513'!S48</f>
        <v>0.3108108108108108</v>
      </c>
      <c r="CO13" s="169">
        <f>'060513'!Y48</f>
        <v>0.23529411764705882</v>
      </c>
      <c r="CP13" s="43" t="str">
        <f t="shared" si="22"/>
        <v>.</v>
      </c>
      <c r="CQ13">
        <f>'060513'!AA48</f>
        <v>150</v>
      </c>
      <c r="CR13">
        <f>'060513'!AC48/'060513'!AA48</f>
        <v>0.21333333333333335</v>
      </c>
      <c r="CS13" s="169">
        <f>'060513'!AG48</f>
        <v>0.1271186440677966</v>
      </c>
      <c r="CT13" s="43" t="str">
        <f t="shared" si="23"/>
        <v>.</v>
      </c>
      <c r="CU13" s="87">
        <v>19</v>
      </c>
      <c r="CV13" s="89">
        <f t="shared" si="24"/>
        <v>0.82608695652173914</v>
      </c>
      <c r="CW13" s="200">
        <f t="shared" si="25"/>
        <v>1.5333042707885653E-2</v>
      </c>
      <c r="CX13" s="43">
        <f t="shared" si="26"/>
        <v>2.4495400592704903E-2</v>
      </c>
    </row>
    <row r="14" spans="1:102">
      <c r="A14">
        <v>11</v>
      </c>
      <c r="B14" t="s">
        <v>61</v>
      </c>
      <c r="C14" s="116">
        <f>'100512'!D45</f>
        <v>2298.4990921556223</v>
      </c>
      <c r="D14" s="43">
        <f>'100512'!F45/'100512'!D45</f>
        <v>0.93440846318486481</v>
      </c>
      <c r="E14" s="43">
        <f>'100512'!I45</f>
        <v>0.51429325532030779</v>
      </c>
      <c r="F14" s="43" t="str">
        <f t="shared" si="0"/>
        <v>.</v>
      </c>
      <c r="G14" s="116">
        <f>'100512'!K45</f>
        <v>2324.5972110881398</v>
      </c>
      <c r="H14" s="43">
        <f>'100512'!M45/'100512'!K45</f>
        <v>0.88853459370853394</v>
      </c>
      <c r="I14" s="43">
        <f>'100512'!P45</f>
        <v>0.13474179633555761</v>
      </c>
      <c r="J14" s="43" t="str">
        <f t="shared" si="1"/>
        <v>.</v>
      </c>
      <c r="K14" s="116">
        <f>'100512'!R45</f>
        <v>3152.9717978283848</v>
      </c>
      <c r="L14" s="43">
        <f>'100512'!T45/'100512'!R45</f>
        <v>0.97448068060353166</v>
      </c>
      <c r="M14" s="43">
        <f>'100512'!W45</f>
        <v>-2.4792146708485063</v>
      </c>
      <c r="N14" s="43" t="str">
        <f t="shared" si="2"/>
        <v>.</v>
      </c>
      <c r="O14" s="116">
        <f>'100512'!Y45</f>
        <v>2226.9195546937317</v>
      </c>
      <c r="P14" s="43">
        <f>'100512'!AA45/'100512'!Y45</f>
        <v>0.92341972321475541</v>
      </c>
      <c r="Q14" s="43">
        <f>'100512'!AD45</f>
        <v>-0.49844137256106047</v>
      </c>
      <c r="R14" s="43" t="str">
        <f t="shared" si="3"/>
        <v>.</v>
      </c>
      <c r="S14" s="116">
        <f>'111411'!E35</f>
        <v>46</v>
      </c>
      <c r="T14">
        <f>'111411'!F34/'111411'!D34</f>
        <v>0.85497012493210212</v>
      </c>
      <c r="U14" s="169">
        <f>'111411'!I34</f>
        <v>0.67</v>
      </c>
      <c r="V14" s="43" t="str">
        <f t="shared" si="4"/>
        <v>.</v>
      </c>
      <c r="W14" s="116">
        <f>'111411'!J34</f>
        <v>2238</v>
      </c>
      <c r="X14">
        <f>'111411'!L34/'111411'!J34</f>
        <v>0.89454870420017873</v>
      </c>
      <c r="Y14" s="169">
        <f>'111411'!O34</f>
        <v>0.45</v>
      </c>
      <c r="Z14" s="43" t="str">
        <f t="shared" si="5"/>
        <v>.</v>
      </c>
      <c r="AA14" s="116">
        <f>'111411'!P34</f>
        <v>1356</v>
      </c>
      <c r="AB14" s="43">
        <f>'111411'!R34/'111411'!P34</f>
        <v>0.74705014749262533</v>
      </c>
      <c r="AC14" s="43">
        <f>'111411'!U34</f>
        <v>0.66</v>
      </c>
      <c r="AD14" s="43" t="str">
        <f t="shared" si="6"/>
        <v>.</v>
      </c>
      <c r="AE14" s="116">
        <f>'111411'!V34</f>
        <v>217</v>
      </c>
      <c r="AF14" s="43">
        <f>'111411'!X34/'111411'!V34</f>
        <v>0.92626728110599077</v>
      </c>
      <c r="AG14" s="43">
        <f>'111411'!AA34</f>
        <v>1.77</v>
      </c>
      <c r="AH14" s="43" t="str">
        <f t="shared" si="7"/>
        <v>.</v>
      </c>
      <c r="AI14">
        <f>'121911'!D34</f>
        <v>1317</v>
      </c>
      <c r="AJ14">
        <f>'121911'!F34/'121911'!D34</f>
        <v>2.5003796507213365</v>
      </c>
      <c r="AK14" s="169">
        <f>'121911'!J34</f>
        <v>1.2176113360323886</v>
      </c>
      <c r="AL14" s="43" t="str">
        <f t="shared" si="8"/>
        <v>.</v>
      </c>
      <c r="AM14">
        <f>'121911'!K34</f>
        <v>669</v>
      </c>
      <c r="AN14">
        <f>'121911'!M34/'121911'!K34</f>
        <v>1.1569506726457399</v>
      </c>
      <c r="AO14" s="169">
        <f>'121911'!Q34</f>
        <v>1.3333333333333333</v>
      </c>
      <c r="AP14" s="43" t="str">
        <f t="shared" si="9"/>
        <v>.</v>
      </c>
      <c r="AQ14">
        <f>'121911'!R34</f>
        <v>1373</v>
      </c>
      <c r="AR14">
        <f>'121911'!T34/'121911'!R34</f>
        <v>1.1514930808448653</v>
      </c>
      <c r="AS14" s="169">
        <f>'121911'!X34</f>
        <v>-2.2980769230769229</v>
      </c>
      <c r="AT14" s="43" t="str">
        <f t="shared" si="10"/>
        <v>.</v>
      </c>
      <c r="AU14">
        <f>'121911'!Y34</f>
        <v>2</v>
      </c>
      <c r="AV14">
        <f>'121911'!AA34/'121911'!Y34</f>
        <v>5</v>
      </c>
      <c r="AW14">
        <f>'121911'!AD34</f>
        <v>0.625</v>
      </c>
      <c r="AX14" s="43" t="str">
        <f t="shared" si="11"/>
        <v>.</v>
      </c>
      <c r="AY14" s="116">
        <f>'032113'!C34</f>
        <v>1155</v>
      </c>
      <c r="AZ14" s="43">
        <f>'032113'!E34/'032113'!C34</f>
        <v>1.0424242424242425</v>
      </c>
      <c r="BA14" s="169">
        <f>'032113'!H34</f>
        <v>1.7142857142857142</v>
      </c>
      <c r="BB14" s="43" t="str">
        <f t="shared" si="12"/>
        <v>.</v>
      </c>
      <c r="BC14" s="116">
        <f>'032113'!I34</f>
        <v>3096</v>
      </c>
      <c r="BD14" s="43">
        <f>'032113'!K34/'032113'!I34</f>
        <v>0.87273901808785526</v>
      </c>
      <c r="BE14" s="43">
        <f>'032113'!N34</f>
        <v>2.3299492385786804</v>
      </c>
      <c r="BF14" s="43" t="str">
        <f t="shared" si="13"/>
        <v>.</v>
      </c>
      <c r="BG14" s="116">
        <f>'032113'!P34</f>
        <v>1928</v>
      </c>
      <c r="BH14" s="43">
        <f>'032113'!R34/'032113'!P34</f>
        <v>0.78734439834024894</v>
      </c>
      <c r="BI14" s="43">
        <f>'032113'!U34</f>
        <v>0.40731707317073168</v>
      </c>
      <c r="BJ14" s="43" t="str">
        <f t="shared" si="14"/>
        <v>.</v>
      </c>
      <c r="BK14" s="116">
        <f>'032113'!W34</f>
        <v>2059</v>
      </c>
      <c r="BL14" s="43">
        <f>'032113'!Y34/'032113'!W34</f>
        <v>0.59009227780475959</v>
      </c>
      <c r="BM14" s="43">
        <f>'032113'!AB34</f>
        <v>0.65284360189573465</v>
      </c>
      <c r="BN14" s="43" t="str">
        <f t="shared" si="15"/>
        <v>.</v>
      </c>
      <c r="BO14" s="116">
        <f>'042313'!C34</f>
        <v>2284</v>
      </c>
      <c r="BP14" s="43">
        <f>'042313'!E34/'042313'!C34</f>
        <v>1.0783712784588442</v>
      </c>
      <c r="BQ14" s="169">
        <f>'042313'!I34</f>
        <v>-1.05</v>
      </c>
      <c r="BR14" s="43" t="str">
        <f t="shared" si="16"/>
        <v>.</v>
      </c>
      <c r="BS14" s="116">
        <f>'042313'!K34</f>
        <v>1220</v>
      </c>
      <c r="BT14" s="43">
        <f>'042313'!M34/'042313'!K34</f>
        <v>0.99918032786885247</v>
      </c>
      <c r="BU14" s="169">
        <f>'042313'!Q34</f>
        <v>-18.11</v>
      </c>
      <c r="BV14" s="43" t="str">
        <f t="shared" si="17"/>
        <v>.</v>
      </c>
      <c r="BW14" s="116">
        <f>'042313'!S34</f>
        <v>1036</v>
      </c>
      <c r="BX14" s="43">
        <f>'042313'!U34/'042313'!S34</f>
        <v>1.0086872586872586</v>
      </c>
      <c r="BY14" s="169">
        <f>'042313'!Y34</f>
        <v>-6.14</v>
      </c>
      <c r="BZ14" s="43" t="str">
        <f t="shared" si="18"/>
        <v>.</v>
      </c>
      <c r="CA14" s="116">
        <f>'042313'!AA34</f>
        <v>3468</v>
      </c>
      <c r="CB14" s="43">
        <f>'042313'!AC34/'042313'!AA34</f>
        <v>1.2476931949250287</v>
      </c>
      <c r="CC14" s="169">
        <f>'042313'!AG34</f>
        <v>0.04</v>
      </c>
      <c r="CD14" s="43" t="str">
        <f t="shared" si="19"/>
        <v>.</v>
      </c>
      <c r="CE14">
        <f>'060513'!D49</f>
        <v>377</v>
      </c>
      <c r="CF14">
        <f>'060513'!F49/'060513'!D49</f>
        <v>0.71352785145888598</v>
      </c>
      <c r="CG14" s="169">
        <f>'060513'!J49</f>
        <v>-1.1018518518518519</v>
      </c>
      <c r="CH14" s="43" t="str">
        <f t="shared" si="20"/>
        <v>.</v>
      </c>
      <c r="CI14">
        <f>'060513'!K49</f>
        <v>639</v>
      </c>
      <c r="CJ14">
        <f>'060513'!M49/'060513'!K49</f>
        <v>0.87167449139280129</v>
      </c>
      <c r="CK14" s="169">
        <f>'060513'!Q49</f>
        <v>-2.9146341463414633</v>
      </c>
      <c r="CL14" s="43" t="str">
        <f t="shared" si="21"/>
        <v>.</v>
      </c>
      <c r="CM14">
        <f>'060513'!S49</f>
        <v>649</v>
      </c>
      <c r="CN14">
        <f>'060513'!U49/'060513'!S49</f>
        <v>1.3605546995377504</v>
      </c>
      <c r="CO14" s="169">
        <f>'060513'!Y49</f>
        <v>1.3846153846153846</v>
      </c>
      <c r="CP14" s="43" t="str">
        <f t="shared" si="22"/>
        <v>.</v>
      </c>
      <c r="CQ14">
        <f>'060513'!AA49</f>
        <v>639</v>
      </c>
      <c r="CR14">
        <f>'060513'!AC49/'060513'!AA49</f>
        <v>1.0266040688575899</v>
      </c>
      <c r="CS14" s="169">
        <f>'060513'!AG49</f>
        <v>11.764705882352942</v>
      </c>
      <c r="CT14" s="43" t="str">
        <f t="shared" si="23"/>
        <v>.</v>
      </c>
      <c r="CV14" s="89">
        <f t="shared" si="24"/>
        <v>0</v>
      </c>
      <c r="CW14" s="200" t="e">
        <f t="shared" si="25"/>
        <v>#DIV/0!</v>
      </c>
      <c r="CX14" s="43" t="e">
        <f t="shared" si="26"/>
        <v>#DIV/0!</v>
      </c>
    </row>
    <row r="15" spans="1:102">
      <c r="A15">
        <v>12</v>
      </c>
      <c r="B15" t="s">
        <v>63</v>
      </c>
      <c r="C15" s="116">
        <f>'100512'!D46</f>
        <v>2139.8233169092609</v>
      </c>
      <c r="D15" s="43">
        <f>'100512'!F46/'100512'!D46</f>
        <v>0.55816076366883727</v>
      </c>
      <c r="E15" s="43">
        <f>'100512'!I46</f>
        <v>5.3004842624507761E-2</v>
      </c>
      <c r="F15" s="43" t="str">
        <f t="shared" si="0"/>
        <v>.</v>
      </c>
      <c r="G15" s="116">
        <f>'100512'!K46</f>
        <v>2263.4236002700309</v>
      </c>
      <c r="H15" s="43">
        <f>'100512'!M46/'100512'!K46</f>
        <v>0.54497795573168384</v>
      </c>
      <c r="I15" s="43">
        <f>'100512'!P46</f>
        <v>1.0099181343160612E-2</v>
      </c>
      <c r="J15" s="43" t="str">
        <f t="shared" si="1"/>
        <v>.</v>
      </c>
      <c r="K15" s="116">
        <f>'100512'!R46</f>
        <v>3089.4235290349443</v>
      </c>
      <c r="L15" s="43">
        <f>'100512'!T46/'100512'!R46</f>
        <v>0.62319886358782983</v>
      </c>
      <c r="M15" s="43">
        <f>'100512'!W46</f>
        <v>-9.2765975861919911E-2</v>
      </c>
      <c r="N15" s="43" t="str">
        <f t="shared" si="2"/>
        <v>.</v>
      </c>
      <c r="O15" s="116">
        <f>'100512'!Y46</f>
        <v>2052.7118986715077</v>
      </c>
      <c r="P15" s="43">
        <f>'100512'!AA46/'100512'!Y46</f>
        <v>0.64764341813823501</v>
      </c>
      <c r="Q15" s="43">
        <f>'100512'!AD46</f>
        <v>-0.18359929887138379</v>
      </c>
      <c r="R15" s="43" t="str">
        <f t="shared" si="3"/>
        <v>.</v>
      </c>
      <c r="S15" s="116">
        <f>'111411'!E36</f>
        <v>212</v>
      </c>
      <c r="T15">
        <f>'111411'!F35/'111411'!D35</f>
        <v>1.6084303937881309E-2</v>
      </c>
      <c r="U15" s="169">
        <f>'111411'!I35</f>
        <v>0.01</v>
      </c>
      <c r="V15" s="43">
        <f t="shared" si="4"/>
        <v>0.01</v>
      </c>
      <c r="W15" s="116">
        <f>'111411'!J35</f>
        <v>2028</v>
      </c>
      <c r="X15">
        <f>'111411'!L35/'111411'!J35</f>
        <v>0.56706114398422092</v>
      </c>
      <c r="Y15" s="169">
        <f>'111411'!O35</f>
        <v>7.0000000000000007E-2</v>
      </c>
      <c r="Z15" s="43" t="str">
        <f t="shared" si="5"/>
        <v>.</v>
      </c>
      <c r="AA15" s="116">
        <f>'111411'!P35</f>
        <v>1594</v>
      </c>
      <c r="AB15" s="43">
        <f>'111411'!R35/'111411'!P35</f>
        <v>0.20012547051442911</v>
      </c>
      <c r="AC15" s="43">
        <f>'111411'!U35</f>
        <v>0.05</v>
      </c>
      <c r="AD15" s="43">
        <f t="shared" si="6"/>
        <v>0.05</v>
      </c>
      <c r="AE15" s="116">
        <f>'111411'!V35</f>
        <v>224</v>
      </c>
      <c r="AF15" s="43">
        <f>'111411'!X35/'111411'!V35</f>
        <v>2.2321428571428572E-2</v>
      </c>
      <c r="AG15" s="43">
        <f>'111411'!AA35</f>
        <v>0.01</v>
      </c>
      <c r="AH15" s="43">
        <f t="shared" si="7"/>
        <v>0.01</v>
      </c>
      <c r="AI15">
        <f>'121911'!D35</f>
        <v>1442</v>
      </c>
      <c r="AJ15">
        <f>'121911'!F35/'121911'!D35</f>
        <v>5.4091539528432729E-2</v>
      </c>
      <c r="AK15" s="169">
        <f>'121911'!J35</f>
        <v>-3.519061583577713E-2</v>
      </c>
      <c r="AL15" s="43">
        <f t="shared" si="8"/>
        <v>-3.519061583577713E-2</v>
      </c>
      <c r="AM15">
        <f>'121911'!K35</f>
        <v>1041</v>
      </c>
      <c r="AN15">
        <f>'121911'!M35/'121911'!K35</f>
        <v>0.95869356388088378</v>
      </c>
      <c r="AO15" s="169">
        <f>'121911'!Q35</f>
        <v>-3.3023255813953489</v>
      </c>
      <c r="AP15" s="43" t="str">
        <f t="shared" si="9"/>
        <v>.</v>
      </c>
      <c r="AQ15">
        <f>'121911'!R35</f>
        <v>1545</v>
      </c>
      <c r="AR15">
        <f>'121911'!T35/'121911'!R35</f>
        <v>0.26278317152103559</v>
      </c>
      <c r="AS15" s="169">
        <f>'121911'!X35</f>
        <v>0.13169446883230904</v>
      </c>
      <c r="AT15" s="43" t="str">
        <f t="shared" si="10"/>
        <v>.</v>
      </c>
      <c r="AU15">
        <f>'121911'!Y35</f>
        <v>4</v>
      </c>
      <c r="AV15">
        <f>'121911'!AA35/'121911'!Y35</f>
        <v>1.75</v>
      </c>
      <c r="AW15">
        <f>'121911'!AD35</f>
        <v>0.33333333333333331</v>
      </c>
      <c r="AX15" s="43" t="str">
        <f t="shared" si="11"/>
        <v>.</v>
      </c>
      <c r="AY15" s="116">
        <f>'032113'!C35</f>
        <v>1703</v>
      </c>
      <c r="AZ15" s="43">
        <f>'032113'!E35/'032113'!C35</f>
        <v>0.98238402818555493</v>
      </c>
      <c r="BA15" s="169">
        <f>'032113'!H35</f>
        <v>-2.2999999999999998</v>
      </c>
      <c r="BB15" s="43" t="str">
        <f t="shared" si="12"/>
        <v>.</v>
      </c>
      <c r="BC15" s="116">
        <f>'032113'!I35</f>
        <v>3143</v>
      </c>
      <c r="BD15" s="43">
        <f>'032113'!K35/'032113'!I35</f>
        <v>6.0451797645561566E-3</v>
      </c>
      <c r="BE15" s="43">
        <f>'032113'!N35</f>
        <v>3.201024327784891E-4</v>
      </c>
      <c r="BF15" s="43">
        <f t="shared" si="13"/>
        <v>3.201024327784891E-4</v>
      </c>
      <c r="BG15" s="116">
        <f>'032113'!P35</f>
        <v>1940</v>
      </c>
      <c r="BH15" s="43">
        <f>'032113'!R35/'032113'!P35</f>
        <v>0.1056701030927835</v>
      </c>
      <c r="BI15" s="43">
        <f>'032113'!U35</f>
        <v>2.4783861671469742E-2</v>
      </c>
      <c r="BJ15" s="43">
        <f t="shared" si="14"/>
        <v>2.4783861671469742E-2</v>
      </c>
      <c r="BK15" s="116">
        <f>'032113'!W35</f>
        <v>1917</v>
      </c>
      <c r="BL15" s="43">
        <f>'032113'!Y35/'032113'!W35</f>
        <v>0.24465310380803337</v>
      </c>
      <c r="BM15" s="43">
        <f>'032113'!AB35</f>
        <v>0.10497237569060773</v>
      </c>
      <c r="BN15" s="43">
        <f t="shared" si="15"/>
        <v>0.10497237569060773</v>
      </c>
      <c r="BO15" s="116">
        <f>'042313'!C35</f>
        <v>2355</v>
      </c>
      <c r="BP15" s="43">
        <f>'042313'!E35/'042313'!C35</f>
        <v>5.5626326963906583E-2</v>
      </c>
      <c r="BQ15" s="169">
        <f>'042313'!I35</f>
        <v>0</v>
      </c>
      <c r="BR15" s="43">
        <f t="shared" si="16"/>
        <v>0</v>
      </c>
      <c r="BS15" s="116">
        <f>'042313'!K35</f>
        <v>1116</v>
      </c>
      <c r="BT15" s="43">
        <f>'042313'!M35/'042313'!K35</f>
        <v>7.4372759856630818E-2</v>
      </c>
      <c r="BU15" s="169">
        <f>'042313'!Q35</f>
        <v>0.03</v>
      </c>
      <c r="BV15" s="43">
        <f t="shared" si="17"/>
        <v>0.03</v>
      </c>
      <c r="BW15" s="116">
        <f>'042313'!S35</f>
        <v>1130</v>
      </c>
      <c r="BX15" s="43">
        <f>'042313'!U35/'042313'!S35</f>
        <v>9.4690265486725669E-2</v>
      </c>
      <c r="BY15" s="169">
        <f>'042313'!Y35</f>
        <v>0.05</v>
      </c>
      <c r="BZ15" s="43">
        <f t="shared" si="18"/>
        <v>0.05</v>
      </c>
      <c r="CA15" s="116">
        <f>'042313'!AA35</f>
        <v>3522</v>
      </c>
      <c r="CB15" s="43">
        <f>'042313'!AC35/'042313'!AA35</f>
        <v>0.10562180579216354</v>
      </c>
      <c r="CC15" s="169">
        <f>'042313'!AG35</f>
        <v>-0.03</v>
      </c>
      <c r="CD15" s="43">
        <f t="shared" si="19"/>
        <v>-0.03</v>
      </c>
      <c r="CE15">
        <f>'060513'!D50</f>
        <v>160</v>
      </c>
      <c r="CF15">
        <f>'060513'!F50/'060513'!D50</f>
        <v>0.1</v>
      </c>
      <c r="CG15" s="169">
        <f>'060513'!J50</f>
        <v>-6.9444444444444441E-3</v>
      </c>
      <c r="CH15" s="43" t="str">
        <f t="shared" si="20"/>
        <v>.</v>
      </c>
      <c r="CI15">
        <f>'060513'!K50</f>
        <v>103</v>
      </c>
      <c r="CJ15">
        <f>'060513'!M50/'060513'!K50</f>
        <v>0.35922330097087379</v>
      </c>
      <c r="CK15" s="169">
        <f>'060513'!Q50</f>
        <v>-0.15151515151515152</v>
      </c>
      <c r="CL15" s="43" t="str">
        <f t="shared" si="21"/>
        <v>.</v>
      </c>
      <c r="CM15">
        <f>'060513'!S50</f>
        <v>77</v>
      </c>
      <c r="CN15">
        <f>'060513'!U50/'060513'!S50</f>
        <v>0.77922077922077926</v>
      </c>
      <c r="CO15" s="169">
        <f>'060513'!Y50</f>
        <v>-1.0588235294117647</v>
      </c>
      <c r="CP15" s="43" t="str">
        <f t="shared" si="22"/>
        <v>.</v>
      </c>
      <c r="CQ15">
        <f>'060513'!AA50</f>
        <v>83</v>
      </c>
      <c r="CR15">
        <f>'060513'!AC50/'060513'!AA50</f>
        <v>0.91566265060240959</v>
      </c>
      <c r="CS15" s="169">
        <f>'060513'!AG50</f>
        <v>-2.5714285714285716</v>
      </c>
      <c r="CT15" s="43" t="str">
        <f t="shared" si="23"/>
        <v>.</v>
      </c>
      <c r="CU15" s="87">
        <v>11</v>
      </c>
      <c r="CV15" s="89">
        <f t="shared" si="24"/>
        <v>0.47826086956521741</v>
      </c>
      <c r="CW15" s="200">
        <f t="shared" si="25"/>
        <v>2.0542858217675427E-2</v>
      </c>
      <c r="CX15" s="43">
        <f t="shared" si="26"/>
        <v>4.355146402847114E-2</v>
      </c>
    </row>
    <row r="16" spans="1:102">
      <c r="A16">
        <v>13</v>
      </c>
      <c r="B16" t="s">
        <v>65</v>
      </c>
      <c r="C16" s="116">
        <f>'100512'!D47</f>
        <v>641.60204773528619</v>
      </c>
      <c r="D16" s="43">
        <f>'100512'!F47/'100512'!D47</f>
        <v>0.91198745227671996</v>
      </c>
      <c r="E16" s="43">
        <f>'100512'!I47</f>
        <v>-0.36812134292670839</v>
      </c>
      <c r="F16" s="43" t="str">
        <f t="shared" si="0"/>
        <v>.</v>
      </c>
      <c r="G16" s="116">
        <f>'100512'!K47</f>
        <v>273.6714168178558</v>
      </c>
      <c r="H16" s="43">
        <f>'100512'!M47/'100512'!K47</f>
        <v>0.99905511745299069</v>
      </c>
      <c r="I16" s="43">
        <f>'100512'!P47</f>
        <v>-5.3491603264854968</v>
      </c>
      <c r="J16" s="43" t="str">
        <f t="shared" si="1"/>
        <v>.</v>
      </c>
      <c r="K16" s="116">
        <f>'100512'!R47</f>
        <v>402.06500832772815</v>
      </c>
      <c r="L16" s="43">
        <f>'100512'!T47/'100512'!R47</f>
        <v>0.93921861457703992</v>
      </c>
      <c r="M16" s="43">
        <f>'100512'!W47</f>
        <v>0.22274668248457974</v>
      </c>
      <c r="N16" s="43" t="str">
        <f t="shared" si="2"/>
        <v>.</v>
      </c>
      <c r="O16" s="116">
        <f>'100512'!Y47</f>
        <v>333.72310009076659</v>
      </c>
      <c r="P16" s="43">
        <f>'100512'!AA47/'100512'!Y47</f>
        <v>0.98534720994163094</v>
      </c>
      <c r="Q16" s="43">
        <f>'100512'!AD47</f>
        <v>-1.6455575122270258</v>
      </c>
      <c r="R16" s="43" t="str">
        <f t="shared" si="3"/>
        <v>.</v>
      </c>
      <c r="S16" s="116">
        <f>'111411'!E37</f>
        <v>154</v>
      </c>
      <c r="T16">
        <f>'111411'!F36/'111411'!D36</f>
        <v>0.51041666666666663</v>
      </c>
      <c r="U16" s="169">
        <f>'111411'!I36</f>
        <v>0.46</v>
      </c>
      <c r="V16" s="43" t="str">
        <f t="shared" si="4"/>
        <v>.</v>
      </c>
      <c r="W16" s="116">
        <f>'111411'!J36</f>
        <v>274</v>
      </c>
      <c r="X16">
        <f>'111411'!L36/'111411'!J36</f>
        <v>0.64963503649635035</v>
      </c>
      <c r="Y16" s="169">
        <f>'111411'!O36</f>
        <v>0.04</v>
      </c>
      <c r="Z16" s="43" t="str">
        <f t="shared" si="5"/>
        <v>.</v>
      </c>
      <c r="AA16" s="116">
        <f>'111411'!P36</f>
        <v>145</v>
      </c>
      <c r="AB16" s="43">
        <f>'111411'!R36/'111411'!P36</f>
        <v>0.70344827586206893</v>
      </c>
      <c r="AC16" s="43">
        <f>'111411'!U36</f>
        <v>0.28000000000000003</v>
      </c>
      <c r="AD16" s="43" t="str">
        <f t="shared" si="6"/>
        <v>.</v>
      </c>
      <c r="AE16" s="116">
        <f>'111411'!V36</f>
        <v>40</v>
      </c>
      <c r="AF16" s="43">
        <f>'111411'!X36/'111411'!V36</f>
        <v>0.65</v>
      </c>
      <c r="AG16" s="43">
        <f>'111411'!AA36</f>
        <v>0.34</v>
      </c>
      <c r="AH16" s="43" t="str">
        <f t="shared" si="7"/>
        <v>.</v>
      </c>
      <c r="AI16">
        <f>'121911'!D36</f>
        <v>69</v>
      </c>
      <c r="AJ16">
        <f>'121911'!F36/'121911'!D36</f>
        <v>1.4782608695652173</v>
      </c>
      <c r="AK16" s="169">
        <f>'121911'!J36</f>
        <v>2.2121212121212119</v>
      </c>
      <c r="AL16" s="43" t="str">
        <f t="shared" si="8"/>
        <v>.</v>
      </c>
      <c r="AM16">
        <f>'121911'!K36</f>
        <v>71</v>
      </c>
      <c r="AN16">
        <f>'121911'!M36/'121911'!K36</f>
        <v>1.1267605633802817</v>
      </c>
      <c r="AO16" s="169">
        <f>'121911'!Q36</f>
        <v>2.5555555555555554</v>
      </c>
      <c r="AP16" s="43" t="str">
        <f t="shared" si="9"/>
        <v>.</v>
      </c>
      <c r="AQ16">
        <f>'121911'!R36</f>
        <v>101</v>
      </c>
      <c r="AR16">
        <f>'121911'!T36/'121911'!R36</f>
        <v>1.0495049504950495</v>
      </c>
      <c r="AS16" s="169">
        <f>'121911'!X36</f>
        <v>-2.4</v>
      </c>
      <c r="AT16" s="43" t="str">
        <f t="shared" si="10"/>
        <v>.</v>
      </c>
      <c r="AU16">
        <f>'121911'!Y36</f>
        <v>7</v>
      </c>
      <c r="AV16">
        <f>'121911'!AA36/'121911'!Y36</f>
        <v>2</v>
      </c>
      <c r="AW16">
        <f>'121911'!AD36</f>
        <v>-0.5714285714285714</v>
      </c>
      <c r="AX16" s="43" t="str">
        <f t="shared" si="11"/>
        <v>.</v>
      </c>
      <c r="AY16" s="116">
        <f>'032113'!C36</f>
        <v>309</v>
      </c>
      <c r="AZ16" s="43">
        <f>'032113'!E36/'032113'!C36</f>
        <v>0.85436893203883491</v>
      </c>
      <c r="BA16" s="169">
        <f>'032113'!H36</f>
        <v>-0.44444444444444442</v>
      </c>
      <c r="BB16" s="43" t="str">
        <f t="shared" si="12"/>
        <v>.</v>
      </c>
      <c r="BC16" s="116">
        <f>'032113'!I36</f>
        <v>48</v>
      </c>
      <c r="BD16" s="43">
        <f>'032113'!K36/'032113'!I36</f>
        <v>0.1875</v>
      </c>
      <c r="BE16" s="43">
        <f>'032113'!N36</f>
        <v>0.35897435897435898</v>
      </c>
      <c r="BF16" s="43" t="str">
        <f t="shared" si="13"/>
        <v>.</v>
      </c>
      <c r="BG16" s="116">
        <f>'032113'!P36</f>
        <v>294</v>
      </c>
      <c r="BH16" s="43">
        <f>'032113'!R36/'032113'!P36</f>
        <v>0.74149659863945583</v>
      </c>
      <c r="BI16" s="43">
        <f>'032113'!U36</f>
        <v>0.71052631578947367</v>
      </c>
      <c r="BJ16" s="43" t="str">
        <f t="shared" si="14"/>
        <v>.</v>
      </c>
      <c r="BK16" s="116">
        <f>'032113'!W36</f>
        <v>217</v>
      </c>
      <c r="BL16" s="43">
        <f>'032113'!Y36/'032113'!W36</f>
        <v>0.55760368663594473</v>
      </c>
      <c r="BM16" s="43">
        <f>'032113'!AB36</f>
        <v>0.4375</v>
      </c>
      <c r="BN16" s="43" t="str">
        <f t="shared" si="15"/>
        <v>.</v>
      </c>
      <c r="BO16" s="116">
        <f>'042313'!C36</f>
        <v>306</v>
      </c>
      <c r="BP16" s="43">
        <f>'042313'!E36/'042313'!C36</f>
        <v>0.69281045751633985</v>
      </c>
      <c r="BQ16" s="169">
        <f>'042313'!I36</f>
        <v>0.75</v>
      </c>
      <c r="BR16" s="43" t="str">
        <f t="shared" si="16"/>
        <v>.</v>
      </c>
      <c r="BS16" s="116">
        <f>'042313'!K36</f>
        <v>403</v>
      </c>
      <c r="BT16" s="43">
        <f>'042313'!M36/'042313'!K36</f>
        <v>0.97022332506203479</v>
      </c>
      <c r="BU16" s="169">
        <f>'042313'!Q36</f>
        <v>4.55</v>
      </c>
      <c r="BV16" s="43" t="str">
        <f t="shared" si="17"/>
        <v>.</v>
      </c>
      <c r="BW16" s="116">
        <f>'042313'!S36</f>
        <v>557</v>
      </c>
      <c r="BX16" s="43">
        <f>'042313'!U36/'042313'!S36</f>
        <v>0.77917414721723521</v>
      </c>
      <c r="BY16" s="169">
        <f>'042313'!Y36</f>
        <v>0.89</v>
      </c>
      <c r="BZ16" s="43" t="str">
        <f t="shared" si="18"/>
        <v>.</v>
      </c>
      <c r="CA16" s="116">
        <f>'042313'!AA36</f>
        <v>139</v>
      </c>
      <c r="CB16" s="43">
        <f>'042313'!AC36/'042313'!AA36</f>
        <v>0.48920863309352519</v>
      </c>
      <c r="CC16" s="169">
        <f>'042313'!AG36</f>
        <v>1.1100000000000001</v>
      </c>
      <c r="CD16" s="43" t="str">
        <f t="shared" si="19"/>
        <v>.</v>
      </c>
      <c r="CE16">
        <f>'060513'!D51</f>
        <v>79</v>
      </c>
      <c r="CF16">
        <f>'060513'!F51/'060513'!D51</f>
        <v>0.74683544303797467</v>
      </c>
      <c r="CG16" s="169">
        <f>'060513'!J51</f>
        <v>-1.2</v>
      </c>
      <c r="CH16" s="43" t="str">
        <f t="shared" si="20"/>
        <v>.</v>
      </c>
      <c r="CI16">
        <f>'060513'!K51</f>
        <v>20</v>
      </c>
      <c r="CJ16">
        <f>'060513'!M51/'060513'!K51</f>
        <v>0.75</v>
      </c>
      <c r="CK16" s="169">
        <f>'060513'!Q51</f>
        <v>1</v>
      </c>
      <c r="CL16" s="43" t="str">
        <f t="shared" si="21"/>
        <v>.</v>
      </c>
      <c r="CM16">
        <f>'060513'!S51</f>
        <v>26</v>
      </c>
      <c r="CN16">
        <f>'060513'!U51/'060513'!S51</f>
        <v>0.61538461538461542</v>
      </c>
      <c r="CO16" s="169">
        <f>'060513'!Y51</f>
        <v>-0.2</v>
      </c>
      <c r="CP16" s="43" t="str">
        <f t="shared" si="22"/>
        <v>.</v>
      </c>
      <c r="CQ16">
        <f>'060513'!AA51</f>
        <v>39</v>
      </c>
      <c r="CR16">
        <f>'060513'!AC51/'060513'!AA51</f>
        <v>0.48717948717948717</v>
      </c>
      <c r="CS16" s="169">
        <f>'060513'!AG51</f>
        <v>0.35</v>
      </c>
      <c r="CT16" s="43" t="str">
        <f t="shared" si="23"/>
        <v>.</v>
      </c>
      <c r="CV16" s="89">
        <f t="shared" si="24"/>
        <v>0</v>
      </c>
      <c r="CW16" s="200" t="e">
        <f t="shared" si="25"/>
        <v>#DIV/0!</v>
      </c>
      <c r="CX16" s="43" t="e">
        <f t="shared" si="26"/>
        <v>#DIV/0!</v>
      </c>
    </row>
    <row r="17" spans="1:102">
      <c r="A17">
        <v>14</v>
      </c>
      <c r="B17" t="s">
        <v>67</v>
      </c>
      <c r="C17" s="116">
        <f>'100512'!D48</f>
        <v>1109.5806022662207</v>
      </c>
      <c r="D17" s="43">
        <f>'100512'!F48/'100512'!D48</f>
        <v>0.18765528872652987</v>
      </c>
      <c r="E17" s="43">
        <f>'100512'!I48</f>
        <v>-1.2947885788098556E-2</v>
      </c>
      <c r="F17" s="43">
        <f t="shared" si="0"/>
        <v>-1.2947885788098556E-2</v>
      </c>
      <c r="G17" s="116">
        <f>'100512'!K48</f>
        <v>1051.7568175745046</v>
      </c>
      <c r="H17" s="43">
        <f>'100512'!M48/'100512'!K48</f>
        <v>9.2658375209319618E-2</v>
      </c>
      <c r="I17" s="43">
        <f>'100512'!P48</f>
        <v>-7.1020890767825558E-3</v>
      </c>
      <c r="J17" s="43">
        <f t="shared" si="1"/>
        <v>-7.1020890767825558E-3</v>
      </c>
      <c r="K17" s="116">
        <f>'100512'!R48</f>
        <v>1394.3956671791423</v>
      </c>
      <c r="L17" s="43">
        <f>'100512'!T48/'100512'!R48</f>
        <v>0.1101051505314566</v>
      </c>
      <c r="M17" s="43">
        <f>'100512'!W48</f>
        <v>-9.2293453870328536E-3</v>
      </c>
      <c r="N17" s="43">
        <f t="shared" si="2"/>
        <v>-9.2293453870328536E-3</v>
      </c>
      <c r="O17" s="116">
        <f>'100512'!Y48</f>
        <v>957.0926644112551</v>
      </c>
      <c r="P17" s="43">
        <f>'100512'!AA48/'100512'!Y48</f>
        <v>0.10920777230485604</v>
      </c>
      <c r="Q17" s="43">
        <f>'100512'!AD48</f>
        <v>-1.6559940570160997E-2</v>
      </c>
      <c r="R17" s="43">
        <f t="shared" si="3"/>
        <v>-1.6559940570160997E-2</v>
      </c>
      <c r="S17" s="116">
        <f>'111411'!E38</f>
        <v>254</v>
      </c>
      <c r="T17">
        <f>'111411'!F37/'111411'!D37</f>
        <v>0.19901719901719903</v>
      </c>
      <c r="U17" s="169">
        <f>'111411'!I37</f>
        <v>0.22</v>
      </c>
      <c r="V17" s="43">
        <f t="shared" si="4"/>
        <v>0.22</v>
      </c>
      <c r="W17" s="116">
        <f>'111411'!J37</f>
        <v>315</v>
      </c>
      <c r="X17">
        <f>'111411'!L37/'111411'!J37</f>
        <v>0.24444444444444444</v>
      </c>
      <c r="Y17" s="169">
        <f>'111411'!O37</f>
        <v>-0.04</v>
      </c>
      <c r="Z17" s="43">
        <f t="shared" si="5"/>
        <v>-0.04</v>
      </c>
      <c r="AA17" s="116">
        <f>'111411'!P37</f>
        <v>189</v>
      </c>
      <c r="AB17" s="43">
        <f>'111411'!R37/'111411'!P37</f>
        <v>0.10582010582010581</v>
      </c>
      <c r="AC17" s="43">
        <f>'111411'!U37</f>
        <v>0.06</v>
      </c>
      <c r="AD17" s="43">
        <f t="shared" si="6"/>
        <v>0.06</v>
      </c>
      <c r="AE17" s="116">
        <f>'111411'!V37</f>
        <v>50</v>
      </c>
      <c r="AF17" s="43">
        <f>'111411'!X37/'111411'!V37</f>
        <v>0.02</v>
      </c>
      <c r="AG17" s="43">
        <f>'111411'!AA37</f>
        <v>0.13</v>
      </c>
      <c r="AH17" s="43" t="str">
        <f t="shared" si="7"/>
        <v>.</v>
      </c>
      <c r="AI17">
        <f>'121911'!D37</f>
        <v>627</v>
      </c>
      <c r="AJ17">
        <f>'121911'!F37/'121911'!D37</f>
        <v>0.17703349282296652</v>
      </c>
      <c r="AK17" s="169">
        <f>'121911'!J37</f>
        <v>-0.16472868217054262</v>
      </c>
      <c r="AL17" s="43">
        <f t="shared" si="8"/>
        <v>-0.16472868217054262</v>
      </c>
      <c r="AM17">
        <f>'121911'!K37</f>
        <v>136</v>
      </c>
      <c r="AN17">
        <f>'121911'!M37/'121911'!K37</f>
        <v>7.3529411764705885E-2</v>
      </c>
      <c r="AO17" s="169">
        <f>'121911'!Q37</f>
        <v>7.9365079365079361E-3</v>
      </c>
      <c r="AP17" s="43">
        <f t="shared" si="9"/>
        <v>7.9365079365079361E-3</v>
      </c>
      <c r="AQ17">
        <f>'121911'!R37</f>
        <v>645</v>
      </c>
      <c r="AR17">
        <f>'121911'!T37/'121911'!R37</f>
        <v>6.6666666666666666E-2</v>
      </c>
      <c r="AS17" s="169">
        <f>'121911'!X37</f>
        <v>2.1594684385382059E-2</v>
      </c>
      <c r="AT17" s="43">
        <f t="shared" si="10"/>
        <v>2.1594684385382059E-2</v>
      </c>
      <c r="AU17">
        <f>'121911'!Y37</f>
        <v>1</v>
      </c>
      <c r="AV17">
        <f>'121911'!AA37/'121911'!Y37</f>
        <v>2</v>
      </c>
      <c r="AW17">
        <f>'121911'!AD37</f>
        <v>-1</v>
      </c>
      <c r="AX17" s="43" t="str">
        <f t="shared" si="11"/>
        <v>.</v>
      </c>
      <c r="AY17" s="116">
        <f>'032113'!C37</f>
        <v>56</v>
      </c>
      <c r="AZ17" s="43">
        <f>'032113'!E37/'032113'!C37</f>
        <v>8.9285714285714288E-2</v>
      </c>
      <c r="BA17" s="169">
        <f>'032113'!H37</f>
        <v>5.8823529411764705E-2</v>
      </c>
      <c r="BB17" s="43" t="str">
        <f t="shared" si="12"/>
        <v>.</v>
      </c>
      <c r="BC17" s="116">
        <f>'032113'!I37</f>
        <v>473</v>
      </c>
      <c r="BD17" s="43">
        <f>'032113'!K37/'032113'!I37</f>
        <v>1.4799154334038054E-2</v>
      </c>
      <c r="BE17" s="43">
        <f>'032113'!N37</f>
        <v>6.4377682403433476E-3</v>
      </c>
      <c r="BF17" s="43">
        <f t="shared" si="13"/>
        <v>6.4377682403433476E-3</v>
      </c>
      <c r="BG17" s="116">
        <f>'032113'!P37</f>
        <v>240</v>
      </c>
      <c r="BH17" s="43">
        <f>'032113'!R37/'032113'!P37</f>
        <v>5.4166666666666669E-2</v>
      </c>
      <c r="BI17" s="43">
        <f>'032113'!U37</f>
        <v>0</v>
      </c>
      <c r="BJ17" s="43">
        <f t="shared" si="14"/>
        <v>0</v>
      </c>
      <c r="BK17" s="116">
        <f>'032113'!W37</f>
        <v>469</v>
      </c>
      <c r="BL17" s="43">
        <f>'032113'!Y37/'032113'!W37</f>
        <v>4.0511727078891259E-2</v>
      </c>
      <c r="BM17" s="43">
        <f>'032113'!AB37</f>
        <v>1.3333333333333334E-2</v>
      </c>
      <c r="BN17" s="43">
        <f t="shared" si="15"/>
        <v>1.3333333333333334E-2</v>
      </c>
      <c r="BO17" s="116">
        <f>'042313'!C37</f>
        <v>733</v>
      </c>
      <c r="BP17" s="43">
        <f>'042313'!E37/'042313'!C37</f>
        <v>0.14051841746248295</v>
      </c>
      <c r="BQ17" s="169">
        <f>'042313'!I37</f>
        <v>-0.04</v>
      </c>
      <c r="BR17" s="43">
        <f t="shared" si="16"/>
        <v>-0.04</v>
      </c>
      <c r="BS17" s="116">
        <f>'042313'!K37</f>
        <v>420</v>
      </c>
      <c r="BT17" s="43">
        <f>'042313'!M37/'042313'!K37</f>
        <v>0.12857142857142856</v>
      </c>
      <c r="BU17" s="169">
        <f>'042313'!Q37</f>
        <v>-0.05</v>
      </c>
      <c r="BV17" s="43">
        <f t="shared" si="17"/>
        <v>-0.05</v>
      </c>
      <c r="BW17" s="116">
        <f>'042313'!S37</f>
        <v>350</v>
      </c>
      <c r="BX17" s="43">
        <f>'042313'!U37/'042313'!S37</f>
        <v>0.16</v>
      </c>
      <c r="BY17" s="169">
        <f>'042313'!Y37</f>
        <v>-0.05</v>
      </c>
      <c r="BZ17" s="43">
        <f t="shared" si="18"/>
        <v>-0.05</v>
      </c>
      <c r="CA17" s="116">
        <f>'042313'!AA37</f>
        <v>1239</v>
      </c>
      <c r="CB17" s="43">
        <f>'042313'!AC37/'042313'!AA37</f>
        <v>0.20016142050040356</v>
      </c>
      <c r="CC17" s="169">
        <f>'042313'!AG37</f>
        <v>-0.06</v>
      </c>
      <c r="CD17" s="43">
        <f t="shared" si="19"/>
        <v>-0.06</v>
      </c>
      <c r="CE17">
        <f>'060513'!D52</f>
        <v>161</v>
      </c>
      <c r="CF17">
        <f>'060513'!F52/'060513'!D52</f>
        <v>0.35403726708074534</v>
      </c>
      <c r="CG17" s="169">
        <f>'060513'!J52</f>
        <v>-0.19230769230769232</v>
      </c>
      <c r="CH17" s="43" t="str">
        <f t="shared" si="20"/>
        <v>.</v>
      </c>
      <c r="CI17">
        <f>'060513'!K52</f>
        <v>176</v>
      </c>
      <c r="CJ17">
        <f>'060513'!M52/'060513'!K52</f>
        <v>0.14772727272727273</v>
      </c>
      <c r="CK17" s="169">
        <f>'060513'!Q52</f>
        <v>0.06</v>
      </c>
      <c r="CL17" s="43" t="str">
        <f t="shared" si="21"/>
        <v>.</v>
      </c>
      <c r="CM17">
        <f>'060513'!S52</f>
        <v>159</v>
      </c>
      <c r="CN17">
        <f>'060513'!U52/'060513'!S52</f>
        <v>0.2389937106918239</v>
      </c>
      <c r="CO17" s="169">
        <f>'060513'!Y52</f>
        <v>-8.2644628099173556E-3</v>
      </c>
      <c r="CP17" s="43" t="str">
        <f t="shared" si="22"/>
        <v>.</v>
      </c>
      <c r="CQ17">
        <f>'060513'!AA52</f>
        <v>161</v>
      </c>
      <c r="CR17">
        <f>'060513'!AC52/'060513'!AA52</f>
        <v>0.27950310559006208</v>
      </c>
      <c r="CS17" s="169">
        <f>'060513'!AG52</f>
        <v>8.6206896551724137E-3</v>
      </c>
      <c r="CT17" s="43" t="str">
        <f t="shared" si="23"/>
        <v>.</v>
      </c>
      <c r="CU17" s="87">
        <v>17</v>
      </c>
      <c r="CV17" s="89">
        <f t="shared" si="24"/>
        <v>0.73913043478260865</v>
      </c>
      <c r="CW17" s="200">
        <f t="shared" si="25"/>
        <v>-2.0843766064700601E-3</v>
      </c>
      <c r="CX17" s="43">
        <f t="shared" si="26"/>
        <v>7.9325914697036398E-2</v>
      </c>
    </row>
    <row r="18" spans="1:102">
      <c r="A18">
        <v>15</v>
      </c>
      <c r="B18" t="s">
        <v>69</v>
      </c>
      <c r="C18" s="116">
        <f>'100512'!D49</f>
        <v>964.70272051954328</v>
      </c>
      <c r="D18" s="43">
        <f>'100512'!F49/'100512'!D49</f>
        <v>0.16787332477125003</v>
      </c>
      <c r="E18" s="43">
        <f>'100512'!I49</f>
        <v>5.6434649123436736E-2</v>
      </c>
      <c r="F18" s="43">
        <f t="shared" si="0"/>
        <v>5.6434649123436736E-2</v>
      </c>
      <c r="G18" s="116">
        <f>'100512'!K49</f>
        <v>966.97233942309049</v>
      </c>
      <c r="H18" s="43">
        <f>'100512'!M49/'100512'!K49</f>
        <v>0.13997596452264952</v>
      </c>
      <c r="I18" s="43">
        <f>'100512'!P49</f>
        <v>8.7258340548468927E-3</v>
      </c>
      <c r="J18" s="43">
        <f t="shared" si="1"/>
        <v>8.7258340548468927E-3</v>
      </c>
      <c r="K18" s="116">
        <f>'100512'!R49</f>
        <v>1290.518689343711</v>
      </c>
      <c r="L18" s="43">
        <f>'100512'!T49/'100512'!R49</f>
        <v>0.18547150953942212</v>
      </c>
      <c r="M18" s="43">
        <f>'100512'!W49</f>
        <v>-2.2394328911830335E-2</v>
      </c>
      <c r="N18" s="43">
        <f t="shared" si="2"/>
        <v>-2.2394328911830335E-2</v>
      </c>
      <c r="O18" s="116">
        <f>'100512'!Y49</f>
        <v>900.42270401848339</v>
      </c>
      <c r="P18" s="43">
        <f>'100512'!AA49/'100512'!Y49</f>
        <v>0.1369494811020274</v>
      </c>
      <c r="Q18" s="43">
        <f>'100512'!AD49</f>
        <v>-2.319394610759007E-3</v>
      </c>
      <c r="R18" s="43">
        <f t="shared" si="3"/>
        <v>-2.319394610759007E-3</v>
      </c>
      <c r="S18" s="116">
        <f>'111411'!E39</f>
        <v>47</v>
      </c>
      <c r="T18">
        <f>'111411'!F38/'111411'!D38</f>
        <v>0.15527950310559005</v>
      </c>
      <c r="U18" s="169">
        <f>'111411'!I38</f>
        <v>0.13</v>
      </c>
      <c r="V18" s="43" t="str">
        <f t="shared" si="4"/>
        <v>.</v>
      </c>
      <c r="W18" s="116">
        <f>'111411'!J38</f>
        <v>1197</v>
      </c>
      <c r="X18">
        <f>'111411'!L38/'111411'!J38</f>
        <v>0.24561403508771928</v>
      </c>
      <c r="Y18" s="169">
        <f>'111411'!O38</f>
        <v>0.01</v>
      </c>
      <c r="Z18" s="43">
        <f t="shared" si="5"/>
        <v>0.01</v>
      </c>
      <c r="AA18" s="116">
        <f>'111411'!P38</f>
        <v>531</v>
      </c>
      <c r="AB18" s="43">
        <f>'111411'!R38/'111411'!P38</f>
        <v>6.2146892655367235E-2</v>
      </c>
      <c r="AC18" s="43">
        <f>'111411'!U38</f>
        <v>0.01</v>
      </c>
      <c r="AD18" s="43">
        <f t="shared" si="6"/>
        <v>0.01</v>
      </c>
      <c r="AE18" s="116">
        <f>'111411'!V38</f>
        <v>88</v>
      </c>
      <c r="AF18" s="43">
        <f>'111411'!X38/'111411'!V38</f>
        <v>4.5454545454545456E-2</v>
      </c>
      <c r="AG18" s="43">
        <f>'111411'!AA38</f>
        <v>0.02</v>
      </c>
      <c r="AH18" s="43" t="str">
        <f t="shared" si="7"/>
        <v>.</v>
      </c>
      <c r="AI18">
        <f>'121911'!D38</f>
        <v>419</v>
      </c>
      <c r="AJ18">
        <f>'121911'!F38/'121911'!D38</f>
        <v>7.1599045346062054E-2</v>
      </c>
      <c r="AK18" s="169">
        <f>'121911'!J38</f>
        <v>-5.1413881748071981E-2</v>
      </c>
      <c r="AL18" s="43">
        <f t="shared" si="8"/>
        <v>-5.1413881748071981E-2</v>
      </c>
      <c r="AM18">
        <f>'121911'!K38</f>
        <v>97</v>
      </c>
      <c r="AN18">
        <f>'121911'!M38/'121911'!K38</f>
        <v>0.1134020618556701</v>
      </c>
      <c r="AO18" s="169">
        <f>'121911'!Q38</f>
        <v>0</v>
      </c>
      <c r="AP18" s="43" t="str">
        <f t="shared" si="9"/>
        <v>.</v>
      </c>
      <c r="AQ18">
        <f>'121911'!R38</f>
        <v>482</v>
      </c>
      <c r="AR18">
        <f>'121911'!T38/'121911'!R38</f>
        <v>3.9419087136929459E-2</v>
      </c>
      <c r="AS18" s="169">
        <f>'121911'!X38</f>
        <v>8.6393088552915772E-3</v>
      </c>
      <c r="AT18" s="43">
        <f t="shared" si="10"/>
        <v>8.6393088552915772E-3</v>
      </c>
      <c r="AU18">
        <f>'121911'!Y38</f>
        <v>7</v>
      </c>
      <c r="AV18">
        <f>'121911'!AA38/'121911'!Y38</f>
        <v>0.8571428571428571</v>
      </c>
      <c r="AW18">
        <f>'121911'!AD38</f>
        <v>-1</v>
      </c>
      <c r="AX18" s="43" t="str">
        <f t="shared" si="11"/>
        <v>.</v>
      </c>
      <c r="AY18" s="116">
        <f>'032113'!C38</f>
        <v>44</v>
      </c>
      <c r="AZ18" s="43">
        <f>'032113'!E38/'032113'!C38</f>
        <v>0.27272727272727271</v>
      </c>
      <c r="BA18" s="169">
        <f>'032113'!H38</f>
        <v>6.25E-2</v>
      </c>
      <c r="BB18" s="43" t="str">
        <f t="shared" si="12"/>
        <v>.</v>
      </c>
      <c r="BC18" s="116">
        <f>'032113'!I38</f>
        <v>1159</v>
      </c>
      <c r="BD18" s="43">
        <f>'032113'!K38/'032113'!I38</f>
        <v>3.4512510785159622E-3</v>
      </c>
      <c r="BE18" s="43">
        <f>'032113'!N38</f>
        <v>8.658008658008658E-4</v>
      </c>
      <c r="BF18" s="43">
        <f t="shared" si="13"/>
        <v>8.658008658008658E-4</v>
      </c>
      <c r="BG18" s="116">
        <f>'032113'!P38</f>
        <v>962</v>
      </c>
      <c r="BH18" s="43">
        <f>'032113'!R38/'032113'!P38</f>
        <v>5.6133056133056136E-2</v>
      </c>
      <c r="BI18" s="43">
        <f>'032113'!U38</f>
        <v>3.8546255506607931E-2</v>
      </c>
      <c r="BJ18" s="43">
        <f t="shared" si="14"/>
        <v>3.8546255506607931E-2</v>
      </c>
      <c r="BK18" s="116">
        <f>'032113'!W38</f>
        <v>922</v>
      </c>
      <c r="BL18" s="43">
        <f>'032113'!Y38/'032113'!W38</f>
        <v>8.4598698481561818E-2</v>
      </c>
      <c r="BM18" s="43">
        <f>'032113'!AB38</f>
        <v>2.9620853080568721E-2</v>
      </c>
      <c r="BN18" s="43">
        <f t="shared" si="15"/>
        <v>2.9620853080568721E-2</v>
      </c>
      <c r="BO18" s="116">
        <f>'042313'!C38</f>
        <v>1045</v>
      </c>
      <c r="BP18" s="43">
        <f>'042313'!E38/'042313'!C38</f>
        <v>0.14928229665071771</v>
      </c>
      <c r="BQ18" s="169">
        <f>'042313'!I38</f>
        <v>0.04</v>
      </c>
      <c r="BR18" s="43">
        <f t="shared" si="16"/>
        <v>0.04</v>
      </c>
      <c r="BS18" s="116">
        <f>'042313'!K38</f>
        <v>1049</v>
      </c>
      <c r="BT18" s="43">
        <f>'042313'!M38/'042313'!K38</f>
        <v>0.35271687321258344</v>
      </c>
      <c r="BU18" s="169">
        <f>'042313'!Q38</f>
        <v>-0.06</v>
      </c>
      <c r="BV18" s="43" t="str">
        <f t="shared" si="17"/>
        <v>.</v>
      </c>
      <c r="BW18" s="116">
        <f>'042313'!S38</f>
        <v>783</v>
      </c>
      <c r="BX18" s="43">
        <f>'042313'!U38/'042313'!S38</f>
        <v>0.27586206896551724</v>
      </c>
      <c r="BY18" s="169">
        <f>'042313'!Y38</f>
        <v>0.06</v>
      </c>
      <c r="BZ18" s="43" t="str">
        <f t="shared" si="18"/>
        <v>.</v>
      </c>
      <c r="CA18" s="116">
        <f>'042313'!AA38</f>
        <v>1162</v>
      </c>
      <c r="CB18" s="43">
        <f>'042313'!AC38/'042313'!AA38</f>
        <v>5.6798623063683308E-2</v>
      </c>
      <c r="CC18" s="169">
        <f>'042313'!AG38</f>
        <v>0.03</v>
      </c>
      <c r="CD18" s="43">
        <f t="shared" si="19"/>
        <v>0.03</v>
      </c>
      <c r="CE18">
        <f>'060513'!D53</f>
        <v>363</v>
      </c>
      <c r="CF18">
        <f>'060513'!F53/'060513'!D53</f>
        <v>0.18181818181818182</v>
      </c>
      <c r="CG18" s="169">
        <f>'060513'!J53</f>
        <v>-8.0808080808080815E-2</v>
      </c>
      <c r="CH18" s="43">
        <f t="shared" si="20"/>
        <v>-8.0808080808080815E-2</v>
      </c>
      <c r="CI18">
        <f>'060513'!K53</f>
        <v>372</v>
      </c>
      <c r="CJ18">
        <f>'060513'!M53/'060513'!K53</f>
        <v>6.4516129032258063E-2</v>
      </c>
      <c r="CK18" s="169">
        <f>'060513'!Q53</f>
        <v>-1.4367816091954023E-2</v>
      </c>
      <c r="CL18" s="43">
        <f t="shared" si="21"/>
        <v>-1.4367816091954023E-2</v>
      </c>
      <c r="CM18">
        <f>'060513'!S53</f>
        <v>330</v>
      </c>
      <c r="CN18">
        <f>'060513'!U53/'060513'!S53</f>
        <v>7.575757575757576E-2</v>
      </c>
      <c r="CO18" s="169">
        <f>'060513'!Y53</f>
        <v>3.2786885245901639E-3</v>
      </c>
      <c r="CP18" s="43">
        <f t="shared" si="22"/>
        <v>3.2786885245901639E-3</v>
      </c>
      <c r="CQ18">
        <f>'060513'!AA53</f>
        <v>279</v>
      </c>
      <c r="CR18">
        <f>'060513'!AC53/'060513'!AA53</f>
        <v>0.11827956989247312</v>
      </c>
      <c r="CS18" s="169">
        <f>'060513'!AG53</f>
        <v>-4.065040650406504E-2</v>
      </c>
      <c r="CT18" s="43">
        <f t="shared" si="23"/>
        <v>-4.065040650406504E-2</v>
      </c>
      <c r="CU18" s="87">
        <v>17</v>
      </c>
      <c r="CV18" s="89">
        <f t="shared" si="24"/>
        <v>0.73913043478260865</v>
      </c>
      <c r="CW18" s="200">
        <f t="shared" si="25"/>
        <v>4.3310374762975E-3</v>
      </c>
      <c r="CX18" s="43">
        <f t="shared" si="26"/>
        <v>2.8708074795597935E-2</v>
      </c>
    </row>
    <row r="19" spans="1:102">
      <c r="A19">
        <v>16</v>
      </c>
      <c r="B19" t="s">
        <v>71</v>
      </c>
      <c r="C19" s="116">
        <f>'100512'!D50</f>
        <v>1810.9735218334692</v>
      </c>
      <c r="D19" s="43">
        <f>'100512'!F50/'100512'!D50</f>
        <v>3.5131585358591073E-2</v>
      </c>
      <c r="E19" s="43">
        <f>'100512'!I50</f>
        <v>8.6939627494663271E-3</v>
      </c>
      <c r="F19" s="43">
        <f t="shared" si="0"/>
        <v>8.6939627494663271E-3</v>
      </c>
      <c r="G19" s="116">
        <f>'100512'!K50</f>
        <v>1741.8380764524704</v>
      </c>
      <c r="H19" s="43">
        <f>'100512'!M50/'100512'!K50</f>
        <v>2.0721847448742205E-2</v>
      </c>
      <c r="I19" s="43">
        <f>'100512'!P50</f>
        <v>1.0348036354890655E-4</v>
      </c>
      <c r="J19" s="43">
        <f t="shared" si="1"/>
        <v>1.0348036354890655E-4</v>
      </c>
      <c r="K19" s="116">
        <f>'100512'!R50</f>
        <v>2373.2834230165595</v>
      </c>
      <c r="L19" s="43">
        <f>'100512'!T50/'100512'!R50</f>
        <v>3.0135572140936213E-2</v>
      </c>
      <c r="M19" s="43">
        <f>'100512'!W50</f>
        <v>4.0882227579229387E-3</v>
      </c>
      <c r="N19" s="43">
        <f t="shared" si="2"/>
        <v>4.0882227579229387E-3</v>
      </c>
      <c r="O19" s="116">
        <f>'100512'!Y50</f>
        <v>1673.8627190087193</v>
      </c>
      <c r="P19" s="43">
        <f>'100512'!AA50/'100512'!Y50</f>
        <v>3.227420283704921E-2</v>
      </c>
      <c r="Q19" s="43">
        <f>'100512'!AD50</f>
        <v>-8.1460051209892928E-3</v>
      </c>
      <c r="R19" s="43">
        <f t="shared" si="3"/>
        <v>-8.1460051209892928E-3</v>
      </c>
      <c r="S19" s="116">
        <f>'111411'!E40</f>
        <v>44</v>
      </c>
      <c r="T19">
        <f>'111411'!F39/'111411'!D39</f>
        <v>1.406563965170797E-2</v>
      </c>
      <c r="U19" s="169">
        <f>'111411'!I39</f>
        <v>0.02</v>
      </c>
      <c r="V19" s="43" t="str">
        <f t="shared" si="4"/>
        <v>.</v>
      </c>
      <c r="W19" s="116">
        <f>'111411'!J39</f>
        <v>1815</v>
      </c>
      <c r="X19">
        <f>'111411'!L39/'111411'!J39</f>
        <v>3.0303030303030304E-2</v>
      </c>
      <c r="Y19" s="169">
        <f>'111411'!O39</f>
        <v>0.01</v>
      </c>
      <c r="Z19" s="43">
        <f t="shared" si="5"/>
        <v>0.01</v>
      </c>
      <c r="AA19" s="116">
        <f>'111411'!P39</f>
        <v>1245</v>
      </c>
      <c r="AB19" s="43">
        <f>'111411'!R39/'111411'!P39</f>
        <v>2.3293172690763052E-2</v>
      </c>
      <c r="AC19" s="43">
        <f>'111411'!U39</f>
        <v>0</v>
      </c>
      <c r="AD19" s="43">
        <f t="shared" si="6"/>
        <v>0</v>
      </c>
      <c r="AE19" s="116">
        <f>'111411'!V39</f>
        <v>209</v>
      </c>
      <c r="AF19" s="43">
        <f>'111411'!X39/'111411'!V39</f>
        <v>2.8708133971291867E-2</v>
      </c>
      <c r="AG19" s="43">
        <f>'111411'!AA39</f>
        <v>0.01</v>
      </c>
      <c r="AH19" s="43">
        <f t="shared" si="7"/>
        <v>0.01</v>
      </c>
      <c r="AI19">
        <f>'121911'!D39</f>
        <v>1463</v>
      </c>
      <c r="AJ19">
        <f>'121911'!F39/'121911'!D39</f>
        <v>3.7593984962406013E-2</v>
      </c>
      <c r="AK19" s="169">
        <f>'121911'!J39</f>
        <v>-2.34375E-2</v>
      </c>
      <c r="AL19" s="43">
        <f t="shared" si="8"/>
        <v>-2.34375E-2</v>
      </c>
      <c r="AM19">
        <f>'121911'!K39</f>
        <v>300</v>
      </c>
      <c r="AN19">
        <f>'121911'!M39/'121911'!K39</f>
        <v>2.3333333333333334E-2</v>
      </c>
      <c r="AO19" s="169">
        <f>'121911'!Q39</f>
        <v>1.3651877133105802E-2</v>
      </c>
      <c r="AP19" s="43">
        <f t="shared" si="9"/>
        <v>1.3651877133105802E-2</v>
      </c>
      <c r="AQ19">
        <f>'121911'!R39</f>
        <v>1518</v>
      </c>
      <c r="AR19">
        <f>'121911'!T39/'121911'!R39</f>
        <v>1.9104084321475624E-2</v>
      </c>
      <c r="AS19" s="169">
        <f>'121911'!X39</f>
        <v>2.1490933512424447E-2</v>
      </c>
      <c r="AT19" s="43">
        <f t="shared" si="10"/>
        <v>2.1490933512424447E-2</v>
      </c>
      <c r="AU19">
        <f>'121911'!Y39</f>
        <v>2</v>
      </c>
      <c r="AV19">
        <f>'121911'!AA39/'121911'!Y39</f>
        <v>0.5</v>
      </c>
      <c r="AW19">
        <f>'121911'!AD39</f>
        <v>0</v>
      </c>
      <c r="AX19" s="43" t="str">
        <f t="shared" si="11"/>
        <v>.</v>
      </c>
      <c r="AY19" s="116">
        <f>'032113'!C39</f>
        <v>147</v>
      </c>
      <c r="AZ19" s="43">
        <f>'032113'!E39/'032113'!C39</f>
        <v>0.10884353741496598</v>
      </c>
      <c r="BA19" s="169">
        <f>'032113'!H39</f>
        <v>6.8702290076335881E-2</v>
      </c>
      <c r="BB19" s="43">
        <f t="shared" si="12"/>
        <v>6.8702290076335881E-2</v>
      </c>
      <c r="BC19" s="116">
        <f>'032113'!I39</f>
        <v>2763</v>
      </c>
      <c r="BD19" s="43">
        <f>'032113'!K39/'032113'!I39</f>
        <v>1.4477017734346724E-3</v>
      </c>
      <c r="BE19" s="43">
        <f>'032113'!N39</f>
        <v>6.8865530989488943E-3</v>
      </c>
      <c r="BF19" s="43">
        <f t="shared" si="13"/>
        <v>6.8865530989488943E-3</v>
      </c>
      <c r="BG19" s="116">
        <f>'032113'!P39</f>
        <v>1892</v>
      </c>
      <c r="BH19" s="43">
        <f>'032113'!R39/'032113'!P39</f>
        <v>0.10570824524312897</v>
      </c>
      <c r="BI19" s="43">
        <f>'032113'!U39</f>
        <v>2.8368794326241134E-2</v>
      </c>
      <c r="BJ19" s="43">
        <f t="shared" si="14"/>
        <v>2.8368794326241134E-2</v>
      </c>
      <c r="BK19" s="116">
        <f>'032113'!W39</f>
        <v>2063</v>
      </c>
      <c r="BL19" s="43">
        <f>'032113'!Y39/'032113'!W39</f>
        <v>5.3320407174018418E-2</v>
      </c>
      <c r="BM19" s="43">
        <f>'032113'!AB39</f>
        <v>1.7921146953405017E-2</v>
      </c>
      <c r="BN19" s="43">
        <f t="shared" si="15"/>
        <v>1.7921146953405017E-2</v>
      </c>
      <c r="BO19" s="116">
        <f>'042313'!C39</f>
        <v>2398</v>
      </c>
      <c r="BP19" s="43">
        <f>'042313'!E39/'042313'!C39</f>
        <v>5.8381984987489574E-2</v>
      </c>
      <c r="BQ19" s="169">
        <f>'042313'!I39</f>
        <v>0.02</v>
      </c>
      <c r="BR19" s="43">
        <f t="shared" si="16"/>
        <v>0.02</v>
      </c>
      <c r="BS19" s="116">
        <f>'042313'!K39</f>
        <v>1291</v>
      </c>
      <c r="BT19" s="43">
        <f>'042313'!M39/'042313'!K39</f>
        <v>0.13090627420604184</v>
      </c>
      <c r="BU19" s="169">
        <f>'042313'!Q39</f>
        <v>0.01</v>
      </c>
      <c r="BV19" s="43">
        <f t="shared" si="17"/>
        <v>0.01</v>
      </c>
      <c r="BW19" s="116">
        <f>'042313'!S39</f>
        <v>1365</v>
      </c>
      <c r="BX19" s="43">
        <f>'042313'!U39/'042313'!S39</f>
        <v>0.14285714285714285</v>
      </c>
      <c r="BY19" s="169">
        <f>'042313'!Y39</f>
        <v>0.02</v>
      </c>
      <c r="BZ19" s="43">
        <f t="shared" si="18"/>
        <v>0.02</v>
      </c>
      <c r="CA19" s="116">
        <f>'042313'!AA39</f>
        <v>2977</v>
      </c>
      <c r="CB19" s="43">
        <f>'042313'!AC39/'042313'!AA39</f>
        <v>4.9378569029224051E-2</v>
      </c>
      <c r="CC19" s="169">
        <f>'042313'!AG39</f>
        <v>0.01</v>
      </c>
      <c r="CD19" s="43">
        <f t="shared" si="19"/>
        <v>0.01</v>
      </c>
      <c r="CE19">
        <f>'060513'!D54</f>
        <v>454</v>
      </c>
      <c r="CF19">
        <f>'060513'!F54/'060513'!D54</f>
        <v>5.2863436123348019E-2</v>
      </c>
      <c r="CG19" s="169">
        <f>'060513'!J54</f>
        <v>-2.3255813953488372E-3</v>
      </c>
      <c r="CH19" s="43">
        <f t="shared" si="20"/>
        <v>-2.3255813953488372E-3</v>
      </c>
      <c r="CI19">
        <f>'060513'!K54</f>
        <v>555</v>
      </c>
      <c r="CJ19">
        <f>'060513'!M54/'060513'!K54</f>
        <v>5.5855855855855854E-2</v>
      </c>
      <c r="CK19" s="169">
        <f>'060513'!Q54</f>
        <v>-1.5267175572519083E-2</v>
      </c>
      <c r="CL19" s="43">
        <f t="shared" si="21"/>
        <v>-1.5267175572519083E-2</v>
      </c>
      <c r="CM19">
        <f>'060513'!S54</f>
        <v>559</v>
      </c>
      <c r="CN19">
        <f>'060513'!U54/'060513'!S54</f>
        <v>6.2611806797853303E-2</v>
      </c>
      <c r="CO19" s="169">
        <f>'060513'!Y54</f>
        <v>-3.8167938931297708E-3</v>
      </c>
      <c r="CP19" s="43">
        <f t="shared" si="22"/>
        <v>-3.8167938931297708E-3</v>
      </c>
      <c r="CQ19">
        <f>'060513'!AA54</f>
        <v>505</v>
      </c>
      <c r="CR19">
        <f>'060513'!AC54/'060513'!AA54</f>
        <v>6.3366336633663367E-2</v>
      </c>
      <c r="CS19" s="169">
        <f>'060513'!AG54</f>
        <v>-6.3424947145877377E-3</v>
      </c>
      <c r="CT19" s="43">
        <f t="shared" si="23"/>
        <v>-6.3424947145877377E-3</v>
      </c>
      <c r="CU19" s="87">
        <v>22</v>
      </c>
      <c r="CV19" s="89">
        <f t="shared" si="24"/>
        <v>0.95652173913043481</v>
      </c>
      <c r="CW19" s="200">
        <f t="shared" si="25"/>
        <v>8.5735416668512362E-3</v>
      </c>
      <c r="CX19" s="43">
        <f t="shared" si="26"/>
        <v>1.9494838921241615E-2</v>
      </c>
    </row>
    <row r="20" spans="1:102">
      <c r="A20">
        <v>17</v>
      </c>
      <c r="B20" t="s">
        <v>73</v>
      </c>
      <c r="C20" s="116">
        <f>'100512'!D51</f>
        <v>4373.9322393996936</v>
      </c>
      <c r="D20" s="43">
        <f>'100512'!F51/'100512'!D51</f>
        <v>0.42601581005081002</v>
      </c>
      <c r="E20" s="43">
        <f>'100512'!I51</f>
        <v>5.2688627720579362E-2</v>
      </c>
      <c r="F20" s="43" t="str">
        <f t="shared" si="0"/>
        <v>.</v>
      </c>
      <c r="G20" s="116">
        <f>'100512'!K51</f>
        <v>4349.7656955402726</v>
      </c>
      <c r="H20" s="43">
        <f>'100512'!M51/'100512'!K51</f>
        <v>0.43647174249435783</v>
      </c>
      <c r="I20" s="43">
        <f>'100512'!P51</f>
        <v>1.8113878981408017E-2</v>
      </c>
      <c r="J20" s="43" t="str">
        <f t="shared" si="1"/>
        <v>.</v>
      </c>
      <c r="K20" s="116">
        <f>'100512'!R51</f>
        <v>6051.7505204830086</v>
      </c>
      <c r="L20" s="43">
        <f>'100512'!T51/'100512'!R51</f>
        <v>0.47792437148443301</v>
      </c>
      <c r="M20" s="43">
        <f>'100512'!W51</f>
        <v>-4.5654231277701282E-2</v>
      </c>
      <c r="N20" s="43" t="str">
        <f t="shared" si="2"/>
        <v>.</v>
      </c>
      <c r="O20" s="116">
        <f>'100512'!Y51</f>
        <v>3791.6401277608165</v>
      </c>
      <c r="P20" s="43">
        <f>'100512'!AA51/'100512'!Y51</f>
        <v>0.53584171649726076</v>
      </c>
      <c r="Q20" s="43">
        <f>'100512'!AD51</f>
        <v>-0.12431795646692334</v>
      </c>
      <c r="R20" s="43" t="str">
        <f t="shared" si="3"/>
        <v>.</v>
      </c>
      <c r="S20" s="116">
        <f>'111411'!E41</f>
        <v>9</v>
      </c>
      <c r="T20">
        <f>'111411'!F40/'111411'!D40</f>
        <v>1.0625452789181358E-2</v>
      </c>
      <c r="U20" s="169">
        <f>'111411'!I40</f>
        <v>0</v>
      </c>
      <c r="V20" s="43" t="str">
        <f t="shared" si="4"/>
        <v>.</v>
      </c>
      <c r="W20" s="116">
        <f>'111411'!J40</f>
        <v>3821</v>
      </c>
      <c r="X20">
        <f>'111411'!L40/'111411'!J40</f>
        <v>7.8513478147081914E-3</v>
      </c>
      <c r="Y20" s="169">
        <f>'111411'!O40</f>
        <v>0</v>
      </c>
      <c r="Z20" s="43">
        <f t="shared" si="5"/>
        <v>0</v>
      </c>
      <c r="AA20" s="116">
        <f>'111411'!P40</f>
        <v>2825</v>
      </c>
      <c r="AB20" s="43">
        <f>'111411'!R40/'111411'!P40</f>
        <v>0.20318584070796461</v>
      </c>
      <c r="AC20" s="43">
        <f>'111411'!U40</f>
        <v>0.02</v>
      </c>
      <c r="AD20" s="43">
        <f t="shared" si="6"/>
        <v>0.02</v>
      </c>
      <c r="AE20" s="116">
        <f>'111411'!V40</f>
        <v>376</v>
      </c>
      <c r="AF20" s="43">
        <f>'111411'!X40/'111411'!V40</f>
        <v>1.0638297872340425E-2</v>
      </c>
      <c r="AG20" s="43">
        <f>'111411'!AA40</f>
        <v>0.03</v>
      </c>
      <c r="AH20" s="43">
        <f t="shared" si="7"/>
        <v>0.03</v>
      </c>
      <c r="AI20">
        <f>'121911'!D40</f>
        <v>2624</v>
      </c>
      <c r="AJ20">
        <f>'121911'!F40/'121911'!D40</f>
        <v>2.7820121951219513E-2</v>
      </c>
      <c r="AK20" s="169">
        <f>'121911'!J40</f>
        <v>-1.528812230497844E-2</v>
      </c>
      <c r="AL20" s="43">
        <f t="shared" si="8"/>
        <v>-1.528812230497844E-2</v>
      </c>
      <c r="AM20">
        <f>'121911'!K40</f>
        <v>378</v>
      </c>
      <c r="AN20">
        <f>'121911'!M40/'121911'!K40</f>
        <v>1.4867724867724867</v>
      </c>
      <c r="AO20" s="169">
        <f>'121911'!Q40</f>
        <v>0.49456521739130432</v>
      </c>
      <c r="AP20" s="43" t="str">
        <f t="shared" si="9"/>
        <v>.</v>
      </c>
      <c r="AQ20">
        <f>'121911'!R40</f>
        <v>2813</v>
      </c>
      <c r="AR20">
        <f>'121911'!T40/'121911'!R40</f>
        <v>0.2634198364735158</v>
      </c>
      <c r="AS20" s="169">
        <f>'121911'!X40</f>
        <v>5.0675675675675678E-2</v>
      </c>
      <c r="AT20" s="43" t="str">
        <f t="shared" si="10"/>
        <v>.</v>
      </c>
      <c r="AU20">
        <f>'121911'!Y40</f>
        <v>2</v>
      </c>
      <c r="AV20">
        <f>'121911'!AA40/'121911'!Y40</f>
        <v>1.5</v>
      </c>
      <c r="AW20">
        <f>'121911'!AD40</f>
        <v>2</v>
      </c>
      <c r="AX20" s="43" t="str">
        <f t="shared" si="11"/>
        <v>.</v>
      </c>
      <c r="AY20" s="116">
        <f>'032113'!C40</f>
        <v>138</v>
      </c>
      <c r="AZ20" s="43">
        <f>'032113'!E40/'032113'!C40</f>
        <v>0.65217391304347827</v>
      </c>
      <c r="BA20" s="169">
        <f>'032113'!H40</f>
        <v>-4.1666666666666664E-2</v>
      </c>
      <c r="BB20" s="43" t="str">
        <f t="shared" si="12"/>
        <v>.</v>
      </c>
      <c r="BC20" s="116">
        <f>'032113'!I40</f>
        <v>5551</v>
      </c>
      <c r="BD20" s="43">
        <f>'032113'!K40/'032113'!I40</f>
        <v>0.8877679697351829</v>
      </c>
      <c r="BE20" s="43">
        <f>'032113'!N40</f>
        <v>1.9165329052969502</v>
      </c>
      <c r="BF20" s="43" t="str">
        <f t="shared" si="13"/>
        <v>.</v>
      </c>
      <c r="BG20" s="116">
        <f>'032113'!P40</f>
        <v>2533</v>
      </c>
      <c r="BH20" s="43">
        <f>'032113'!R40/'032113'!P40</f>
        <v>9.4749309119620997E-2</v>
      </c>
      <c r="BI20" s="43">
        <f>'032113'!U40</f>
        <v>-6.1055385957261227E-3</v>
      </c>
      <c r="BJ20" s="43">
        <f t="shared" si="14"/>
        <v>-6.1055385957261227E-3</v>
      </c>
      <c r="BK20" s="116">
        <f>'032113'!W40</f>
        <v>2994</v>
      </c>
      <c r="BL20" s="43">
        <f>'032113'!Y40/'032113'!W40</f>
        <v>0.27154308617234468</v>
      </c>
      <c r="BM20" s="43">
        <f>'032113'!AB40</f>
        <v>0.14259513984410821</v>
      </c>
      <c r="BN20" s="43" t="str">
        <f t="shared" si="15"/>
        <v>.</v>
      </c>
      <c r="BO20" s="116">
        <f>'042313'!C40</f>
        <v>4526</v>
      </c>
      <c r="BP20" s="43">
        <f>'042313'!E40/'042313'!C40</f>
        <v>3.7118868758285462E-2</v>
      </c>
      <c r="BQ20" s="169">
        <f>'042313'!I40</f>
        <v>0.01</v>
      </c>
      <c r="BR20" s="43">
        <f t="shared" si="16"/>
        <v>0.01</v>
      </c>
      <c r="BS20" s="116">
        <f>'042313'!K40</f>
        <v>1591</v>
      </c>
      <c r="BT20" s="43">
        <f>'042313'!M40/'042313'!K40</f>
        <v>1.1898177247014456</v>
      </c>
      <c r="BU20" s="169">
        <f>'042313'!Q40</f>
        <v>-0.08</v>
      </c>
      <c r="BV20" s="43" t="str">
        <f t="shared" si="17"/>
        <v>.</v>
      </c>
      <c r="BW20" s="116">
        <f>'042313'!S40</f>
        <v>1664</v>
      </c>
      <c r="BX20" s="43">
        <f>'042313'!U40/'042313'!S40</f>
        <v>0.93509615384615385</v>
      </c>
      <c r="BY20" s="169">
        <f>'042313'!Y40</f>
        <v>0.22</v>
      </c>
      <c r="BZ20" s="43" t="str">
        <f t="shared" si="18"/>
        <v>.</v>
      </c>
      <c r="CA20" s="116">
        <f>'042313'!AA40</f>
        <v>7422</v>
      </c>
      <c r="CB20" s="43">
        <f>'042313'!AC40/'042313'!AA40</f>
        <v>1.2881972514147131</v>
      </c>
      <c r="CC20" s="169">
        <f>'042313'!AG40</f>
        <v>0.46</v>
      </c>
      <c r="CD20" s="43" t="str">
        <f t="shared" si="19"/>
        <v>.</v>
      </c>
      <c r="CE20">
        <f>'060513'!D55</f>
        <v>215</v>
      </c>
      <c r="CF20">
        <f>'060513'!F55/'060513'!D55</f>
        <v>8.3720930232558138E-2</v>
      </c>
      <c r="CG20" s="169">
        <f>'060513'!J55</f>
        <v>-3.553299492385787E-2</v>
      </c>
      <c r="CH20" s="43">
        <f t="shared" si="20"/>
        <v>-3.553299492385787E-2</v>
      </c>
      <c r="CI20">
        <f>'060513'!K55</f>
        <v>245</v>
      </c>
      <c r="CJ20">
        <f>'060513'!M55/'060513'!K55</f>
        <v>0.11428571428571428</v>
      </c>
      <c r="CK20" s="169">
        <f>'060513'!Q55</f>
        <v>0.1152073732718894</v>
      </c>
      <c r="CL20" s="43">
        <f t="shared" si="21"/>
        <v>0.1152073732718894</v>
      </c>
      <c r="CM20">
        <f>'060513'!S55</f>
        <v>96</v>
      </c>
      <c r="CN20">
        <f>'060513'!U55/'060513'!S55</f>
        <v>0.375</v>
      </c>
      <c r="CO20" s="169">
        <f>'060513'!Y55</f>
        <v>0.1</v>
      </c>
      <c r="CP20" s="43" t="str">
        <f t="shared" si="22"/>
        <v>.</v>
      </c>
      <c r="CQ20">
        <f>'060513'!AA55</f>
        <v>104</v>
      </c>
      <c r="CR20">
        <f>'060513'!AC55/'060513'!AA55</f>
        <v>0.24038461538461539</v>
      </c>
      <c r="CS20" s="169">
        <f>'060513'!AG55</f>
        <v>0.11392405063291139</v>
      </c>
      <c r="CT20" s="43" t="str">
        <f t="shared" si="23"/>
        <v>.</v>
      </c>
      <c r="CU20" s="87">
        <v>8</v>
      </c>
      <c r="CV20" s="89">
        <f t="shared" si="24"/>
        <v>0.34782608695652173</v>
      </c>
      <c r="CW20" s="200">
        <f t="shared" si="25"/>
        <v>2.3968952061864141E-2</v>
      </c>
      <c r="CX20" s="43">
        <f t="shared" si="26"/>
        <v>4.7742390312385259E-2</v>
      </c>
    </row>
    <row r="21" spans="1:102">
      <c r="A21">
        <v>18</v>
      </c>
      <c r="B21" t="s">
        <v>75</v>
      </c>
      <c r="C21" s="116">
        <f>'100512'!D52</f>
        <v>75.888414248259664</v>
      </c>
      <c r="D21" s="43">
        <f>'100512'!F52/'100512'!D52</f>
        <v>0.11432282425574575</v>
      </c>
      <c r="E21" s="43">
        <f>'100512'!I52</f>
        <v>8.806924265252522E-2</v>
      </c>
      <c r="F21" s="43" t="str">
        <f t="shared" si="0"/>
        <v>.</v>
      </c>
      <c r="G21" s="116">
        <f>'100512'!K52</f>
        <v>69.75938075749265</v>
      </c>
      <c r="H21" s="43">
        <f>'100512'!M52/'100512'!K52</f>
        <v>9.0546503409676987E-2</v>
      </c>
      <c r="I21" s="43">
        <f>'100512'!P52</f>
        <v>1.7378161765913547E-2</v>
      </c>
      <c r="J21" s="43" t="str">
        <f t="shared" si="1"/>
        <v>.</v>
      </c>
      <c r="K21" s="116">
        <f>'100512'!R52</f>
        <v>81.879500176163475</v>
      </c>
      <c r="L21" s="43">
        <f>'100512'!T52/'100512'!R52</f>
        <v>9.3171392792355243E-2</v>
      </c>
      <c r="M21" s="43">
        <f>'100512'!W52</f>
        <v>-3.0080114932341109E-2</v>
      </c>
      <c r="N21" s="43" t="str">
        <f t="shared" si="2"/>
        <v>.</v>
      </c>
      <c r="O21" s="116">
        <f>'100512'!Y52</f>
        <v>71.362172346453235</v>
      </c>
      <c r="P21" s="43">
        <f>'100512'!AA52/'100512'!Y52</f>
        <v>6.5827817807024916E-2</v>
      </c>
      <c r="Q21" s="43">
        <f>'100512'!AD52</f>
        <v>1.7023495317983233E-2</v>
      </c>
      <c r="R21" s="43" t="str">
        <f t="shared" si="3"/>
        <v>.</v>
      </c>
      <c r="S21" s="116">
        <f>'111411'!E42</f>
        <v>192</v>
      </c>
      <c r="T21">
        <f>'111411'!F41/'111411'!D41</f>
        <v>8.2191780821917804E-2</v>
      </c>
      <c r="U21" s="169">
        <f>'111411'!I41</f>
        <v>0.05</v>
      </c>
      <c r="V21" s="43">
        <f t="shared" si="4"/>
        <v>0.05</v>
      </c>
      <c r="W21" s="116">
        <f>'111411'!J41</f>
        <v>34</v>
      </c>
      <c r="X21">
        <f>'111411'!L41/'111411'!J41</f>
        <v>0.14705882352941177</v>
      </c>
      <c r="Y21" s="169">
        <f>'111411'!O41</f>
        <v>-0.09</v>
      </c>
      <c r="Z21" s="43" t="str">
        <f t="shared" si="5"/>
        <v>.</v>
      </c>
      <c r="AA21" s="116">
        <f>'111411'!P41</f>
        <v>43</v>
      </c>
      <c r="AB21" s="43">
        <f>'111411'!R41/'111411'!P41</f>
        <v>9.3023255813953487E-2</v>
      </c>
      <c r="AC21" s="43">
        <f>'111411'!U41</f>
        <v>0.02</v>
      </c>
      <c r="AD21" s="43" t="str">
        <f t="shared" si="6"/>
        <v>.</v>
      </c>
      <c r="AE21" s="116">
        <f>'111411'!V41</f>
        <v>15</v>
      </c>
      <c r="AF21" s="43">
        <f>'111411'!X41/'111411'!V41</f>
        <v>0.2</v>
      </c>
      <c r="AG21" s="43">
        <f>'111411'!AA41</f>
        <v>0.32</v>
      </c>
      <c r="AH21" s="43" t="str">
        <f t="shared" si="7"/>
        <v>.</v>
      </c>
      <c r="AI21">
        <f>'121911'!D41</f>
        <v>57</v>
      </c>
      <c r="AJ21">
        <f>'121911'!F41/'121911'!D41</f>
        <v>0.64912280701754388</v>
      </c>
      <c r="AK21" s="169">
        <f>'121911'!J41</f>
        <v>-1.2</v>
      </c>
      <c r="AL21" s="43" t="str">
        <f t="shared" si="8"/>
        <v>.</v>
      </c>
      <c r="AM21">
        <f>'121911'!K41</f>
        <v>193</v>
      </c>
      <c r="AN21">
        <f>'121911'!M41/'121911'!K41</f>
        <v>0.96373056994818651</v>
      </c>
      <c r="AO21" s="169">
        <f>'121911'!Q41</f>
        <v>-4.4285714285714288</v>
      </c>
      <c r="AP21" s="43" t="str">
        <f t="shared" si="9"/>
        <v>.</v>
      </c>
      <c r="AQ21">
        <f>'121911'!R41</f>
        <v>88</v>
      </c>
      <c r="AR21">
        <f>'121911'!T41/'121911'!R41</f>
        <v>0.13636363636363635</v>
      </c>
      <c r="AS21" s="169">
        <f>'121911'!X41</f>
        <v>2.6315789473684209E-2</v>
      </c>
      <c r="AT21" s="43" t="str">
        <f t="shared" si="10"/>
        <v>.</v>
      </c>
      <c r="AU21">
        <f>'121911'!Y41</f>
        <v>0</v>
      </c>
      <c r="AV21" t="s">
        <v>406</v>
      </c>
      <c r="AW21">
        <f>'121911'!AD41</f>
        <v>1</v>
      </c>
      <c r="AX21" s="43" t="str">
        <f t="shared" si="11"/>
        <v>.</v>
      </c>
      <c r="AY21" s="116">
        <f>'032113'!C41</f>
        <v>887</v>
      </c>
      <c r="AZ21" s="43">
        <f>'032113'!E41/'032113'!C41</f>
        <v>0.82750845546786922</v>
      </c>
      <c r="BA21" s="169">
        <f>'032113'!H41</f>
        <v>0.47058823529411764</v>
      </c>
      <c r="BB21" s="43" t="str">
        <f t="shared" si="12"/>
        <v>.</v>
      </c>
      <c r="BC21" s="116">
        <f>'032113'!I41</f>
        <v>214</v>
      </c>
      <c r="BD21" s="43">
        <f>'032113'!K41/'032113'!I41</f>
        <v>4.6728971962616819E-3</v>
      </c>
      <c r="BE21" s="43">
        <f>'032113'!N41</f>
        <v>0</v>
      </c>
      <c r="BF21" s="43">
        <f t="shared" si="13"/>
        <v>0</v>
      </c>
      <c r="BG21" s="116">
        <f>'032113'!P41</f>
        <v>36</v>
      </c>
      <c r="BH21" s="43">
        <f>'032113'!R41/'032113'!P41</f>
        <v>8.3333333333333329E-2</v>
      </c>
      <c r="BI21" s="43">
        <f>'032113'!U41</f>
        <v>6.0606060606060608E-2</v>
      </c>
      <c r="BJ21" s="43" t="str">
        <f t="shared" si="14"/>
        <v>.</v>
      </c>
      <c r="BK21" s="116">
        <f>'032113'!W41</f>
        <v>42</v>
      </c>
      <c r="BL21" s="43">
        <f>'032113'!Y41/'032113'!W41</f>
        <v>9.5238095238095233E-2</v>
      </c>
      <c r="BM21" s="43">
        <f>'032113'!AB41</f>
        <v>-2.6315789473684209E-2</v>
      </c>
      <c r="BN21" s="43" t="str">
        <f t="shared" si="15"/>
        <v>.</v>
      </c>
      <c r="BO21" s="116">
        <f>'042313'!C41</f>
        <v>59</v>
      </c>
      <c r="BP21" s="43">
        <f>'042313'!E41/'042313'!C41</f>
        <v>0.52542372881355937</v>
      </c>
      <c r="BQ21" s="169">
        <f>'042313'!I41</f>
        <v>0.18</v>
      </c>
      <c r="BR21" s="43" t="str">
        <f t="shared" si="16"/>
        <v>.</v>
      </c>
      <c r="BS21" s="116">
        <f>'042313'!K41</f>
        <v>17</v>
      </c>
      <c r="BT21" s="43">
        <f>'042313'!M41/'042313'!K41</f>
        <v>1</v>
      </c>
      <c r="BU21" s="169">
        <f>'042313'!Q41</f>
        <v>-3.24</v>
      </c>
      <c r="BV21" s="43" t="str">
        <f t="shared" si="17"/>
        <v>.</v>
      </c>
      <c r="BW21" s="116">
        <f>'042313'!S41</f>
        <v>23</v>
      </c>
      <c r="BX21" s="43">
        <f>'042313'!U41/'042313'!S41</f>
        <v>1.1304347826086956</v>
      </c>
      <c r="BY21" s="169">
        <f>'042313'!Y41</f>
        <v>2.3199999999999998</v>
      </c>
      <c r="BZ21" s="43" t="str">
        <f t="shared" si="18"/>
        <v>.</v>
      </c>
      <c r="CA21" s="116">
        <f>'042313'!AA41</f>
        <v>189</v>
      </c>
      <c r="CB21" s="43">
        <f>'042313'!AC41/'042313'!AA41</f>
        <v>0.33333333333333331</v>
      </c>
      <c r="CC21" s="169">
        <f>'042313'!AG41</f>
        <v>0.35</v>
      </c>
      <c r="CD21" s="43" t="str">
        <f t="shared" si="19"/>
        <v>.</v>
      </c>
      <c r="CE21">
        <f>'060513'!D56</f>
        <v>12</v>
      </c>
      <c r="CF21">
        <f>'060513'!F56/'060513'!D56</f>
        <v>0.33333333333333331</v>
      </c>
      <c r="CG21" s="169">
        <f>'060513'!J56</f>
        <v>0</v>
      </c>
      <c r="CH21" s="43" t="str">
        <f t="shared" si="20"/>
        <v>.</v>
      </c>
      <c r="CI21">
        <f>'060513'!K56</f>
        <v>59</v>
      </c>
      <c r="CJ21">
        <f>'060513'!M56/'060513'!K56</f>
        <v>0.20338983050847459</v>
      </c>
      <c r="CK21" s="169">
        <f>'060513'!Q56</f>
        <v>-2.1276595744680851E-2</v>
      </c>
      <c r="CL21" s="43" t="str">
        <f t="shared" si="21"/>
        <v>.</v>
      </c>
      <c r="CM21">
        <f>'060513'!S56</f>
        <v>57</v>
      </c>
      <c r="CN21">
        <f>'060513'!U56/'060513'!S56</f>
        <v>0.22807017543859648</v>
      </c>
      <c r="CO21" s="169">
        <f>'060513'!Y56</f>
        <v>0.13636363636363635</v>
      </c>
      <c r="CP21" s="43" t="str">
        <f t="shared" si="22"/>
        <v>.</v>
      </c>
      <c r="CQ21">
        <f>'060513'!AA56</f>
        <v>55</v>
      </c>
      <c r="CR21">
        <f>'060513'!AC56/'060513'!AA56</f>
        <v>0.29090909090909089</v>
      </c>
      <c r="CS21" s="169">
        <f>'060513'!AG56</f>
        <v>7.6923076923076927E-2</v>
      </c>
      <c r="CT21" s="43" t="str">
        <f t="shared" si="23"/>
        <v>.</v>
      </c>
      <c r="CV21" s="89">
        <f t="shared" si="24"/>
        <v>0</v>
      </c>
      <c r="CW21" s="200">
        <f t="shared" si="25"/>
        <v>2.5000000000000001E-2</v>
      </c>
      <c r="CX21" s="43">
        <f t="shared" si="26"/>
        <v>3.5355339059327383E-2</v>
      </c>
    </row>
    <row r="22" spans="1:102">
      <c r="A22">
        <v>19</v>
      </c>
      <c r="B22" t="s">
        <v>77</v>
      </c>
      <c r="C22" s="116">
        <f>'100512'!D53</f>
        <v>1740.8342298767443</v>
      </c>
      <c r="D22" s="43">
        <f>'100512'!F53/'100512'!D53</f>
        <v>0.10631871634880451</v>
      </c>
      <c r="E22" s="43">
        <f>'100512'!I53</f>
        <v>7.3692232492482343E-3</v>
      </c>
      <c r="F22" s="43">
        <f t="shared" si="0"/>
        <v>7.3692232492482343E-3</v>
      </c>
      <c r="G22" s="116">
        <f>'100512'!K53</f>
        <v>1726.812979058549</v>
      </c>
      <c r="H22" s="43">
        <f>'100512'!M53/'100512'!K53</f>
        <v>4.9120051126087756E-2</v>
      </c>
      <c r="I22" s="43">
        <f>'100512'!P53</f>
        <v>3.5660304872131114E-3</v>
      </c>
      <c r="J22" s="43">
        <f t="shared" si="1"/>
        <v>3.5660304872131114E-3</v>
      </c>
      <c r="K22" s="116">
        <f>'100512'!R53</f>
        <v>2446.6083485474519</v>
      </c>
      <c r="L22" s="43">
        <f>'100512'!T53/'100512'!R53</f>
        <v>5.573645818828394E-2</v>
      </c>
      <c r="M22" s="43">
        <f>'100512'!W53</f>
        <v>-1.4196685367019E-3</v>
      </c>
      <c r="N22" s="43">
        <f t="shared" si="2"/>
        <v>-1.4196685367019E-3</v>
      </c>
      <c r="O22" s="116">
        <f>'100512'!Y53</f>
        <v>1513.2978312291993</v>
      </c>
      <c r="P22" s="43">
        <f>'100512'!AA53/'100512'!Y53</f>
        <v>7.8381666556630938E-2</v>
      </c>
      <c r="Q22" s="43">
        <f>'100512'!AD53</f>
        <v>-5.5910116405433127E-3</v>
      </c>
      <c r="R22" s="43">
        <f t="shared" si="3"/>
        <v>-5.5910116405433127E-3</v>
      </c>
      <c r="S22" s="116">
        <f>'111411'!E43</f>
        <v>49</v>
      </c>
      <c r="T22">
        <f>'111411'!F42/'111411'!D42</f>
        <v>7.5373619233268352E-2</v>
      </c>
      <c r="U22" s="169">
        <f>'111411'!I42</f>
        <v>0.05</v>
      </c>
      <c r="V22" s="43" t="str">
        <f t="shared" si="4"/>
        <v>.</v>
      </c>
      <c r="W22" s="116">
        <f>'111411'!J42</f>
        <v>1544</v>
      </c>
      <c r="X22">
        <f>'111411'!L42/'111411'!J42</f>
        <v>9.3911917098445596E-2</v>
      </c>
      <c r="Y22" s="169">
        <f>'111411'!O42</f>
        <v>0</v>
      </c>
      <c r="Z22" s="43">
        <f t="shared" si="5"/>
        <v>0</v>
      </c>
      <c r="AA22" s="116">
        <f>'111411'!P42</f>
        <v>1045</v>
      </c>
      <c r="AB22" s="43">
        <f>'111411'!R42/'111411'!P42</f>
        <v>0.12153110047846891</v>
      </c>
      <c r="AC22" s="43">
        <f>'111411'!U42</f>
        <v>0.01</v>
      </c>
      <c r="AD22" s="43">
        <f t="shared" si="6"/>
        <v>0.01</v>
      </c>
      <c r="AE22" s="116">
        <f>'111411'!V42</f>
        <v>139</v>
      </c>
      <c r="AF22" s="43">
        <f>'111411'!X42/'111411'!V42</f>
        <v>5.0359712230215826E-2</v>
      </c>
      <c r="AG22" s="43">
        <f>'111411'!AA42</f>
        <v>0.02</v>
      </c>
      <c r="AH22" s="43">
        <f t="shared" si="7"/>
        <v>0.02</v>
      </c>
      <c r="AI22">
        <f>'121911'!D42</f>
        <v>909</v>
      </c>
      <c r="AJ22">
        <f>'121911'!F42/'121911'!D42</f>
        <v>6.2706270627062702E-2</v>
      </c>
      <c r="AK22" s="169">
        <f>'121911'!J42</f>
        <v>-4.8122065727699531E-2</v>
      </c>
      <c r="AL22" s="43">
        <f t="shared" si="8"/>
        <v>-4.8122065727699531E-2</v>
      </c>
      <c r="AM22">
        <f>'121911'!K42</f>
        <v>241</v>
      </c>
      <c r="AN22">
        <f>'121911'!M42/'121911'!K42</f>
        <v>0.18672199170124482</v>
      </c>
      <c r="AO22" s="169">
        <f>'121911'!Q42</f>
        <v>-2.0408163265306121E-2</v>
      </c>
      <c r="AP22" s="43">
        <f t="shared" si="9"/>
        <v>-2.0408163265306121E-2</v>
      </c>
      <c r="AQ22">
        <f>'121911'!R42</f>
        <v>1110</v>
      </c>
      <c r="AR22">
        <f>'121911'!T42/'121911'!R42</f>
        <v>9.7297297297297303E-2</v>
      </c>
      <c r="AS22" s="169">
        <f>'121911'!X42</f>
        <v>1.8962075848303395E-2</v>
      </c>
      <c r="AT22" s="43">
        <f t="shared" si="10"/>
        <v>1.8962075848303395E-2</v>
      </c>
      <c r="AU22">
        <f>'121911'!Y42</f>
        <v>6</v>
      </c>
      <c r="AV22">
        <f>'121911'!AA42/'121911'!Y42</f>
        <v>0.66666666666666663</v>
      </c>
      <c r="AW22">
        <f>'121911'!AD42</f>
        <v>0</v>
      </c>
      <c r="AX22" s="43" t="str">
        <f t="shared" si="11"/>
        <v>.</v>
      </c>
      <c r="AY22" s="116">
        <f>'032113'!C42</f>
        <v>101</v>
      </c>
      <c r="AZ22" s="43">
        <f>'032113'!E42/'032113'!C42</f>
        <v>0.25742574257425743</v>
      </c>
      <c r="BA22" s="169">
        <f>'032113'!H42</f>
        <v>-6.6666666666666666E-2</v>
      </c>
      <c r="BB22" s="43" t="str">
        <f t="shared" si="12"/>
        <v>.</v>
      </c>
      <c r="BC22" s="116">
        <f>'032113'!I42</f>
        <v>2200</v>
      </c>
      <c r="BD22" s="43">
        <f>'032113'!K42/'032113'!I42</f>
        <v>3.6363636363636364E-3</v>
      </c>
      <c r="BE22" s="43">
        <f>'032113'!N42</f>
        <v>0</v>
      </c>
      <c r="BF22" s="43">
        <f t="shared" si="13"/>
        <v>0</v>
      </c>
      <c r="BG22" s="116">
        <f>'032113'!P42</f>
        <v>1528</v>
      </c>
      <c r="BH22" s="43">
        <f>'032113'!R42/'032113'!P42</f>
        <v>0.12369109947643979</v>
      </c>
      <c r="BI22" s="43">
        <f>'032113'!U42</f>
        <v>4.6303211351755039E-2</v>
      </c>
      <c r="BJ22" s="43">
        <f t="shared" si="14"/>
        <v>4.6303211351755039E-2</v>
      </c>
      <c r="BK22" s="116">
        <f>'032113'!W42</f>
        <v>1453</v>
      </c>
      <c r="BL22" s="43">
        <f>'032113'!Y42/'032113'!W42</f>
        <v>5.0240880935994492E-2</v>
      </c>
      <c r="BM22" s="43">
        <f>'032113'!AB42</f>
        <v>1.4492753623188406E-2</v>
      </c>
      <c r="BN22" s="43">
        <f t="shared" si="15"/>
        <v>1.4492753623188406E-2</v>
      </c>
      <c r="BO22" s="116">
        <f>'042313'!C42</f>
        <v>1836</v>
      </c>
      <c r="BP22" s="43">
        <f>'042313'!E42/'042313'!C42</f>
        <v>7.5163398692810454E-2</v>
      </c>
      <c r="BQ22" s="169">
        <f>'042313'!I42</f>
        <v>0.02</v>
      </c>
      <c r="BR22" s="43">
        <f t="shared" si="16"/>
        <v>0.02</v>
      </c>
      <c r="BS22" s="116">
        <f>'042313'!K42</f>
        <v>1366</v>
      </c>
      <c r="BT22" s="43">
        <f>'042313'!M42/'042313'!K42</f>
        <v>0.2774524158125915</v>
      </c>
      <c r="BU22" s="169">
        <f>'042313'!Q42</f>
        <v>0.02</v>
      </c>
      <c r="BV22" s="43" t="str">
        <f t="shared" si="17"/>
        <v>.</v>
      </c>
      <c r="BW22" s="116">
        <f>'042313'!S42</f>
        <v>1056</v>
      </c>
      <c r="BX22" s="43">
        <f>'042313'!U42/'042313'!S42</f>
        <v>0.27840909090909088</v>
      </c>
      <c r="BY22" s="169">
        <f>'042313'!Y42</f>
        <v>-0.02</v>
      </c>
      <c r="BZ22" s="43" t="str">
        <f t="shared" si="18"/>
        <v>.</v>
      </c>
      <c r="CA22" s="116">
        <f>'042313'!AA42</f>
        <v>3045</v>
      </c>
      <c r="CB22" s="43">
        <f>'042313'!AC42/'042313'!AA42</f>
        <v>6.6338259441707723E-2</v>
      </c>
      <c r="CC22" s="169">
        <f>'042313'!AG42</f>
        <v>0</v>
      </c>
      <c r="CD22" s="43">
        <f t="shared" si="19"/>
        <v>0</v>
      </c>
      <c r="CE22">
        <f>'060513'!D57</f>
        <v>500</v>
      </c>
      <c r="CF22">
        <f>'060513'!F57/'060513'!D57</f>
        <v>0.17799999999999999</v>
      </c>
      <c r="CG22" s="169">
        <f>'060513'!J57</f>
        <v>-7.2992700729927005E-3</v>
      </c>
      <c r="CH22" s="43">
        <f t="shared" si="20"/>
        <v>-7.2992700729927005E-3</v>
      </c>
      <c r="CI22">
        <f>'060513'!K57</f>
        <v>707</v>
      </c>
      <c r="CJ22">
        <f>'060513'!M57/'060513'!K57</f>
        <v>7.9207920792079209E-2</v>
      </c>
      <c r="CK22" s="169">
        <f>'060513'!Q57</f>
        <v>5.0691244239631339E-2</v>
      </c>
      <c r="CL22" s="43">
        <f t="shared" si="21"/>
        <v>5.0691244239631339E-2</v>
      </c>
      <c r="CM22">
        <f>'060513'!S57</f>
        <v>330</v>
      </c>
      <c r="CN22">
        <f>'060513'!U57/'060513'!S57</f>
        <v>0.18181818181818182</v>
      </c>
      <c r="CO22" s="169">
        <f>'060513'!Y57</f>
        <v>0.18888888888888888</v>
      </c>
      <c r="CP22" s="43">
        <f t="shared" si="22"/>
        <v>0.18888888888888888</v>
      </c>
      <c r="CQ22">
        <f>'060513'!AA57</f>
        <v>420</v>
      </c>
      <c r="CR22">
        <f>'060513'!AC57/'060513'!AA57</f>
        <v>0.17857142857142858</v>
      </c>
      <c r="CS22" s="169">
        <f>'060513'!AG57</f>
        <v>6.9565217391304349E-2</v>
      </c>
      <c r="CT22" s="43">
        <f t="shared" si="23"/>
        <v>6.9565217391304349E-2</v>
      </c>
      <c r="CU22" s="87">
        <v>19</v>
      </c>
      <c r="CV22" s="89">
        <f t="shared" si="24"/>
        <v>0.82608695652173914</v>
      </c>
      <c r="CW22" s="200">
        <f t="shared" si="25"/>
        <v>2.0841043288781287E-2</v>
      </c>
      <c r="CX22" s="43">
        <f t="shared" si="26"/>
        <v>5.1082109423027586E-2</v>
      </c>
    </row>
    <row r="23" spans="1:102">
      <c r="A23">
        <v>20</v>
      </c>
      <c r="B23" t="s">
        <v>79</v>
      </c>
      <c r="C23" s="116">
        <f>'100512'!D54</f>
        <v>1643.0991509206524</v>
      </c>
      <c r="D23" s="43">
        <f>'100512'!F54/'100512'!D54</f>
        <v>1.3493666683789913E-2</v>
      </c>
      <c r="E23" s="43">
        <f>'100512'!I54</f>
        <v>1.3287498391805349E-3</v>
      </c>
      <c r="F23" s="43">
        <f t="shared" si="0"/>
        <v>1.3287498391805349E-3</v>
      </c>
      <c r="G23" s="116">
        <f>'100512'!K54</f>
        <v>1698.9092267555518</v>
      </c>
      <c r="H23" s="43">
        <f>'100512'!M54/'100512'!K54</f>
        <v>1.2747274191778369E-2</v>
      </c>
      <c r="I23" s="43">
        <f>'100512'!P54</f>
        <v>-7.9970894534413858E-3</v>
      </c>
      <c r="J23" s="43">
        <f t="shared" si="1"/>
        <v>-7.9970894534413858E-3</v>
      </c>
      <c r="K23" s="116">
        <f>'100512'!R54</f>
        <v>2336.620960251113</v>
      </c>
      <c r="L23" s="43">
        <f>'100512'!T54/'100512'!R54</f>
        <v>1.2243364246380362E-2</v>
      </c>
      <c r="M23" s="43">
        <f>'100512'!W54</f>
        <v>8.516397373272359E-4</v>
      </c>
      <c r="N23" s="43">
        <f t="shared" si="2"/>
        <v>8.516397373272359E-4</v>
      </c>
      <c r="O23" s="116">
        <f>'100512'!Y54</f>
        <v>1673.8627190087193</v>
      </c>
      <c r="P23" s="43">
        <f>'100512'!AA54/'100512'!Y54</f>
        <v>6.3145179463791924E-3</v>
      </c>
      <c r="Q23" s="43">
        <f>'100512'!AD54</f>
        <v>9.424991462700592E-3</v>
      </c>
      <c r="R23" s="43">
        <f t="shared" si="3"/>
        <v>9.424991462700592E-3</v>
      </c>
      <c r="S23" s="116">
        <f>'111411'!E44</f>
        <v>47</v>
      </c>
      <c r="T23">
        <f>'111411'!F43/'111411'!D43</f>
        <v>2.5399129172714079E-2</v>
      </c>
      <c r="U23" s="169">
        <f>'111411'!I43</f>
        <v>0.01</v>
      </c>
      <c r="V23" s="43" t="str">
        <f t="shared" si="4"/>
        <v>.</v>
      </c>
      <c r="W23" s="116">
        <f>'111411'!J43</f>
        <v>1827</v>
      </c>
      <c r="X23">
        <f>'111411'!L43/'111411'!J43</f>
        <v>2.2988505747126436E-2</v>
      </c>
      <c r="Y23" s="169">
        <f>'111411'!O43</f>
        <v>0.01</v>
      </c>
      <c r="Z23" s="43">
        <f t="shared" si="5"/>
        <v>0.01</v>
      </c>
      <c r="AA23" s="116">
        <f>'111411'!P43</f>
        <v>986</v>
      </c>
      <c r="AB23" s="43">
        <f>'111411'!R43/'111411'!P43</f>
        <v>1.4198782961460446E-2</v>
      </c>
      <c r="AC23" s="43">
        <f>'111411'!U43</f>
        <v>0</v>
      </c>
      <c r="AD23" s="43">
        <f t="shared" si="6"/>
        <v>0</v>
      </c>
      <c r="AE23" s="116">
        <f>'111411'!V43</f>
        <v>129</v>
      </c>
      <c r="AF23" s="43">
        <f>'111411'!X43/'111411'!V43</f>
        <v>4.6511627906976744E-2</v>
      </c>
      <c r="AG23" s="43">
        <f>'111411'!AA43</f>
        <v>0.02</v>
      </c>
      <c r="AH23" s="43">
        <f t="shared" si="7"/>
        <v>0.02</v>
      </c>
      <c r="AI23">
        <f>'121911'!D43</f>
        <v>858</v>
      </c>
      <c r="AJ23">
        <f>'121911'!F43/'121911'!D43</f>
        <v>5.7109557109557112E-2</v>
      </c>
      <c r="AK23" s="169">
        <f>'121911'!J43</f>
        <v>-4.3263288009888753E-2</v>
      </c>
      <c r="AL23" s="43">
        <f t="shared" si="8"/>
        <v>-4.3263288009888753E-2</v>
      </c>
      <c r="AM23">
        <f>'121911'!K43</f>
        <v>195</v>
      </c>
      <c r="AN23">
        <f>'121911'!M43/'121911'!K43</f>
        <v>5.6410256410256411E-2</v>
      </c>
      <c r="AO23" s="169">
        <f>'121911'!Q43</f>
        <v>-1.6304347826086956E-2</v>
      </c>
      <c r="AP23" s="43">
        <f t="shared" si="9"/>
        <v>-1.6304347826086956E-2</v>
      </c>
      <c r="AQ23">
        <f>'121911'!R43</f>
        <v>990</v>
      </c>
      <c r="AR23">
        <f>'121911'!T43/'121911'!R43</f>
        <v>2.2222222222222223E-2</v>
      </c>
      <c r="AS23" s="169">
        <f>'121911'!X43</f>
        <v>1.2396694214876033E-2</v>
      </c>
      <c r="AT23" s="43">
        <f t="shared" si="10"/>
        <v>1.2396694214876033E-2</v>
      </c>
      <c r="AU23">
        <f>'121911'!Y43</f>
        <v>2</v>
      </c>
      <c r="AV23">
        <f>'121911'!AA43/'121911'!Y43</f>
        <v>1.5</v>
      </c>
      <c r="AW23">
        <f>'121911'!AD43</f>
        <v>0</v>
      </c>
      <c r="AX23" s="43" t="str">
        <f t="shared" si="11"/>
        <v>.</v>
      </c>
      <c r="AY23" s="116">
        <f>'032113'!C43</f>
        <v>112</v>
      </c>
      <c r="AZ23" s="43">
        <f>'032113'!E43/'032113'!C43</f>
        <v>0.11607142857142858</v>
      </c>
      <c r="BA23" s="169">
        <f>'032113'!H43</f>
        <v>6.0606060606060608E-2</v>
      </c>
      <c r="BB23" s="43">
        <f t="shared" si="12"/>
        <v>6.0606060606060608E-2</v>
      </c>
      <c r="BC23" s="116">
        <f>'032113'!I43</f>
        <v>2438</v>
      </c>
      <c r="BD23" s="43">
        <f>'032113'!K43/'032113'!I43</f>
        <v>1.2305168170631665E-3</v>
      </c>
      <c r="BE23" s="43">
        <f>'032113'!N43</f>
        <v>5.7494866529774124E-3</v>
      </c>
      <c r="BF23" s="43">
        <f t="shared" si="13"/>
        <v>5.7494866529774124E-3</v>
      </c>
      <c r="BG23" s="116">
        <f>'032113'!P43</f>
        <v>1950</v>
      </c>
      <c r="BH23" s="43">
        <f>'032113'!R43/'032113'!P43</f>
        <v>8.461538461538462E-2</v>
      </c>
      <c r="BI23" s="43">
        <f>'032113'!U43</f>
        <v>3.5294117647058823E-2</v>
      </c>
      <c r="BJ23" s="43">
        <f t="shared" si="14"/>
        <v>3.5294117647058823E-2</v>
      </c>
      <c r="BK23" s="116">
        <f>'032113'!W43</f>
        <v>1508</v>
      </c>
      <c r="BL23" s="43">
        <f>'032113'!Y43/'032113'!W43</f>
        <v>1.8567639257294429E-2</v>
      </c>
      <c r="BM23" s="43">
        <f>'032113'!AB43</f>
        <v>1.5540540540540541E-2</v>
      </c>
      <c r="BN23" s="43">
        <f t="shared" si="15"/>
        <v>1.5540540540540541E-2</v>
      </c>
      <c r="BO23" s="116">
        <f>'042313'!C43</f>
        <v>1813</v>
      </c>
      <c r="BP23" s="43">
        <f>'042313'!E43/'042313'!C43</f>
        <v>0.11583011583011583</v>
      </c>
      <c r="BQ23" s="169">
        <f>'042313'!I43</f>
        <v>0</v>
      </c>
      <c r="BR23" s="43">
        <f t="shared" si="16"/>
        <v>0</v>
      </c>
      <c r="BS23" s="116">
        <f>'042313'!K43</f>
        <v>1045</v>
      </c>
      <c r="BT23" s="43">
        <f>'042313'!M43/'042313'!K43</f>
        <v>0.17320574162679425</v>
      </c>
      <c r="BU23" s="169">
        <f>'042313'!Q43</f>
        <v>-0.09</v>
      </c>
      <c r="BV23" s="43">
        <f t="shared" si="17"/>
        <v>-0.09</v>
      </c>
      <c r="BW23" s="116">
        <f>'042313'!S43</f>
        <v>1024</v>
      </c>
      <c r="BX23" s="43">
        <f>'042313'!U43/'042313'!S43</f>
        <v>0.1171875</v>
      </c>
      <c r="BY23" s="169">
        <f>'042313'!Y43</f>
        <v>-0.06</v>
      </c>
      <c r="BZ23" s="43">
        <f t="shared" si="18"/>
        <v>-0.06</v>
      </c>
      <c r="CA23" s="116">
        <f>'042313'!AA43</f>
        <v>2249</v>
      </c>
      <c r="CB23" s="43">
        <f>'042313'!AC43/'042313'!AA43</f>
        <v>0.11204979991107158</v>
      </c>
      <c r="CC23" s="169">
        <f>'042313'!AG43</f>
        <v>-0.01</v>
      </c>
      <c r="CD23" s="43">
        <f t="shared" si="19"/>
        <v>-0.01</v>
      </c>
      <c r="CE23">
        <f>'060513'!D58</f>
        <v>468</v>
      </c>
      <c r="CF23">
        <f>'060513'!F58/'060513'!D58</f>
        <v>3.8461538461538464E-2</v>
      </c>
      <c r="CG23" s="169">
        <f>'060513'!J58</f>
        <v>1.7777777777777778E-2</v>
      </c>
      <c r="CH23" s="43">
        <f t="shared" si="20"/>
        <v>1.7777777777777778E-2</v>
      </c>
      <c r="CI23">
        <f>'060513'!K58</f>
        <v>583</v>
      </c>
      <c r="CJ23">
        <f>'060513'!M58/'060513'!K58</f>
        <v>8.5763293310463118E-2</v>
      </c>
      <c r="CK23" s="169">
        <f>'060513'!Q58</f>
        <v>-9.3808630393996256E-3</v>
      </c>
      <c r="CL23" s="43">
        <f t="shared" si="21"/>
        <v>-9.3808630393996256E-3</v>
      </c>
      <c r="CM23">
        <f>'060513'!S58</f>
        <v>519</v>
      </c>
      <c r="CN23">
        <f>'060513'!U58/'060513'!S58</f>
        <v>7.7071290944123308E-2</v>
      </c>
      <c r="CO23" s="169">
        <f>'060513'!Y58</f>
        <v>5.0104384133611693E-2</v>
      </c>
      <c r="CP23" s="43">
        <f t="shared" si="22"/>
        <v>5.0104384133611693E-2</v>
      </c>
      <c r="CQ23">
        <f>'060513'!AA58</f>
        <v>546</v>
      </c>
      <c r="CR23">
        <f>'060513'!AC58/'060513'!AA58</f>
        <v>7.6923076923076927E-2</v>
      </c>
      <c r="CS23" s="169">
        <f>'060513'!AG58</f>
        <v>2.1825396825396824E-2</v>
      </c>
      <c r="CT23" s="43">
        <f t="shared" si="23"/>
        <v>2.1825396825396824E-2</v>
      </c>
      <c r="CU23" s="87">
        <v>22</v>
      </c>
      <c r="CV23" s="89">
        <f t="shared" si="24"/>
        <v>0.95652173913043481</v>
      </c>
      <c r="CW23" s="200">
        <f t="shared" si="25"/>
        <v>5.0619196489954518E-3</v>
      </c>
      <c r="CX23" s="43">
        <f t="shared" si="26"/>
        <v>2.8311551658939067E-2</v>
      </c>
    </row>
    <row r="24" spans="1:102">
      <c r="A24">
        <v>21</v>
      </c>
      <c r="B24" t="s">
        <v>81</v>
      </c>
      <c r="C24" s="116">
        <f>'100512'!D55</f>
        <v>3657.5916018744542</v>
      </c>
      <c r="D24" s="43">
        <f>'100512'!F55/'100512'!D55</f>
        <v>1.5813279683284543E-2</v>
      </c>
      <c r="E24" s="43">
        <f>'100512'!I55</f>
        <v>2.8535713427348254E-3</v>
      </c>
      <c r="F24" s="43">
        <f t="shared" si="0"/>
        <v>2.8535713427348254E-3</v>
      </c>
      <c r="G24" s="116">
        <f>'100512'!K55</f>
        <v>3511.5799052079378</v>
      </c>
      <c r="H24" s="43">
        <f>'100512'!M55/'100512'!K55</f>
        <v>8.7368045989952049E-3</v>
      </c>
      <c r="I24" s="43">
        <f>'100512'!P55</f>
        <v>-5.2525577002682255E-4</v>
      </c>
      <c r="J24" s="43">
        <f t="shared" si="1"/>
        <v>-5.2525577002682255E-4</v>
      </c>
      <c r="K24" s="116">
        <f>'100512'!R55</f>
        <v>5103.4148169501295</v>
      </c>
      <c r="L24" s="43">
        <f>'100512'!T55/'100512'!R55</f>
        <v>1.1958780300934484E-2</v>
      </c>
      <c r="M24" s="43">
        <f>'100512'!W55</f>
        <v>-5.1184155155689355E-4</v>
      </c>
      <c r="N24" s="43">
        <f t="shared" si="2"/>
        <v>-5.1184155155689355E-4</v>
      </c>
      <c r="O24" s="116">
        <f>'100512'!Y55</f>
        <v>3131.5400335561244</v>
      </c>
      <c r="P24" s="43">
        <f>'100512'!AA55/'100512'!Y55</f>
        <v>1.2000781798599718E-2</v>
      </c>
      <c r="Q24" s="43">
        <f>'100512'!AD55</f>
        <v>-2.0925840531889383E-3</v>
      </c>
      <c r="R24" s="43">
        <f t="shared" si="3"/>
        <v>-2.0925840531889383E-3</v>
      </c>
      <c r="S24" s="116">
        <f>'111411'!E45</f>
        <v>86</v>
      </c>
      <c r="T24">
        <f>'111411'!F44/'111411'!D44</f>
        <v>1.4697236919459141E-2</v>
      </c>
      <c r="U24" s="169">
        <f>'111411'!I44</f>
        <v>0.01</v>
      </c>
      <c r="V24" s="43" t="str">
        <f t="shared" si="4"/>
        <v>.</v>
      </c>
      <c r="W24" s="116">
        <f>'111411'!J44</f>
        <v>3177</v>
      </c>
      <c r="X24">
        <f>'111411'!L44/'111411'!J44</f>
        <v>1.2590494176896443E-2</v>
      </c>
      <c r="Y24" s="169">
        <f>'111411'!O44</f>
        <v>0</v>
      </c>
      <c r="Z24" s="43">
        <f t="shared" si="5"/>
        <v>0</v>
      </c>
      <c r="AA24" s="116">
        <f>'111411'!P44</f>
        <v>1869</v>
      </c>
      <c r="AB24" s="43">
        <f>'111411'!R44/'111411'!P44</f>
        <v>2.0331728196896735E-2</v>
      </c>
      <c r="AC24" s="43">
        <f>'111411'!U44</f>
        <v>0</v>
      </c>
      <c r="AD24" s="43">
        <f t="shared" si="6"/>
        <v>0</v>
      </c>
      <c r="AE24" s="116">
        <f>'111411'!V44</f>
        <v>326</v>
      </c>
      <c r="AF24" s="43">
        <f>'111411'!X44/'111411'!V44</f>
        <v>1.5337423312883436E-2</v>
      </c>
      <c r="AG24" s="43">
        <f>'111411'!AA44</f>
        <v>0.02</v>
      </c>
      <c r="AH24" s="43">
        <f t="shared" si="7"/>
        <v>0.02</v>
      </c>
      <c r="AI24">
        <f>'121911'!D44</f>
        <v>2291</v>
      </c>
      <c r="AJ24">
        <f>'121911'!F44/'121911'!D44</f>
        <v>3.7974683544303799E-2</v>
      </c>
      <c r="AK24" s="169">
        <f>'121911'!J44</f>
        <v>-1.9963702359346643E-2</v>
      </c>
      <c r="AL24" s="43">
        <f t="shared" si="8"/>
        <v>-1.9963702359346643E-2</v>
      </c>
      <c r="AM24">
        <f>'121911'!K44</f>
        <v>426</v>
      </c>
      <c r="AN24">
        <f>'121911'!M44/'121911'!K44</f>
        <v>9.8591549295774641E-2</v>
      </c>
      <c r="AO24" s="169">
        <f>'121911'!Q44</f>
        <v>4.9479166666666664E-2</v>
      </c>
      <c r="AP24" s="43">
        <f t="shared" si="9"/>
        <v>4.9479166666666664E-2</v>
      </c>
      <c r="AQ24">
        <f>'121911'!R44</f>
        <v>2032</v>
      </c>
      <c r="AR24">
        <f>'121911'!T44/'121911'!R44</f>
        <v>2.9035433070866142E-2</v>
      </c>
      <c r="AS24" s="169">
        <f>'121911'!X44</f>
        <v>1.0136847440446021E-2</v>
      </c>
      <c r="AT24" s="43">
        <f t="shared" si="10"/>
        <v>1.0136847440446021E-2</v>
      </c>
      <c r="AU24">
        <f>'121911'!Y44</f>
        <v>6</v>
      </c>
      <c r="AV24">
        <f>'121911'!AA44/'121911'!Y44</f>
        <v>0.83333333333333337</v>
      </c>
      <c r="AW24">
        <f>'121911'!AD44</f>
        <v>-3</v>
      </c>
      <c r="AX24" s="43" t="str">
        <f t="shared" si="11"/>
        <v>.</v>
      </c>
      <c r="AY24" s="116">
        <f>'032113'!C44</f>
        <v>462</v>
      </c>
      <c r="AZ24" s="43">
        <f>'032113'!E44/'032113'!C44</f>
        <v>0.79653679653679654</v>
      </c>
      <c r="BA24" s="169">
        <f>'032113'!H44</f>
        <v>-0.37234042553191488</v>
      </c>
      <c r="BB24" s="43" t="str">
        <f t="shared" si="12"/>
        <v>.</v>
      </c>
      <c r="BC24" s="116">
        <f>'032113'!I44</f>
        <v>4367</v>
      </c>
      <c r="BD24" s="43">
        <f>'032113'!K44/'032113'!I44</f>
        <v>1.1449507671170141E-3</v>
      </c>
      <c r="BE24" s="43">
        <f>'032113'!N44</f>
        <v>1.375515818431912E-3</v>
      </c>
      <c r="BF24" s="43">
        <f t="shared" si="13"/>
        <v>1.375515818431912E-3</v>
      </c>
      <c r="BG24" s="116">
        <f>'032113'!P44</f>
        <v>1546</v>
      </c>
      <c r="BH24" s="43">
        <f>'032113'!R44/'032113'!P44</f>
        <v>6.2742561448900391E-2</v>
      </c>
      <c r="BI24" s="43">
        <f>'032113'!U44</f>
        <v>8.9717046238785361E-3</v>
      </c>
      <c r="BJ24" s="43">
        <f t="shared" si="14"/>
        <v>8.9717046238785361E-3</v>
      </c>
      <c r="BK24" s="116">
        <f>'032113'!W44</f>
        <v>1735</v>
      </c>
      <c r="BL24" s="43">
        <f>'032113'!Y44/'032113'!W44</f>
        <v>2.3054755043227664E-2</v>
      </c>
      <c r="BM24" s="43">
        <f>'032113'!AB44</f>
        <v>7.0796460176991149E-3</v>
      </c>
      <c r="BN24" s="43">
        <f t="shared" si="15"/>
        <v>7.0796460176991149E-3</v>
      </c>
      <c r="BO24" s="116">
        <f>'042313'!C44</f>
        <v>3537</v>
      </c>
      <c r="BP24" s="43">
        <f>'042313'!E44/'042313'!C44</f>
        <v>4.8063330506078597E-2</v>
      </c>
      <c r="BQ24" s="169">
        <f>'042313'!I44</f>
        <v>0</v>
      </c>
      <c r="BR24" s="43">
        <f t="shared" si="16"/>
        <v>0</v>
      </c>
      <c r="BS24" s="116">
        <f>'042313'!K44</f>
        <v>1688</v>
      </c>
      <c r="BT24" s="43">
        <f>'042313'!M44/'042313'!K44</f>
        <v>8.4715639810426541E-2</v>
      </c>
      <c r="BU24" s="169">
        <f>'042313'!Q44</f>
        <v>-0.03</v>
      </c>
      <c r="BV24" s="43">
        <f t="shared" si="17"/>
        <v>-0.03</v>
      </c>
      <c r="BW24" s="116">
        <f>'042313'!S44</f>
        <v>1434</v>
      </c>
      <c r="BX24" s="43">
        <f>'042313'!U44/'042313'!S44</f>
        <v>8.5076708507670851E-2</v>
      </c>
      <c r="BY24" s="169">
        <f>'042313'!Y44</f>
        <v>0</v>
      </c>
      <c r="BZ24" s="43">
        <f t="shared" si="18"/>
        <v>0</v>
      </c>
      <c r="CA24" s="116">
        <f>'042313'!AA44</f>
        <v>6370</v>
      </c>
      <c r="CB24" s="43">
        <f>'042313'!AC44/'042313'!AA44</f>
        <v>6.8131868131868126E-2</v>
      </c>
      <c r="CC24" s="169">
        <f>'042313'!AG44</f>
        <v>0</v>
      </c>
      <c r="CD24" s="43">
        <f t="shared" si="19"/>
        <v>0</v>
      </c>
      <c r="CE24">
        <f>'060513'!D59</f>
        <v>468</v>
      </c>
      <c r="CF24">
        <f>'060513'!F59/'060513'!D59</f>
        <v>7.0512820512820512E-2</v>
      </c>
      <c r="CG24" s="169">
        <f>'060513'!J59</f>
        <v>-9.1954022988505746E-3</v>
      </c>
      <c r="CH24" s="43">
        <f t="shared" si="20"/>
        <v>-9.1954022988505746E-3</v>
      </c>
      <c r="CI24">
        <f>'060513'!K59</f>
        <v>687</v>
      </c>
      <c r="CJ24">
        <f>'060513'!M59/'060513'!K59</f>
        <v>6.2590975254730716E-2</v>
      </c>
      <c r="CK24" s="169">
        <f>'060513'!Q59</f>
        <v>-2.4844720496894408E-2</v>
      </c>
      <c r="CL24" s="43">
        <f t="shared" si="21"/>
        <v>-2.4844720496894408E-2</v>
      </c>
      <c r="CM24">
        <f>'060513'!S59</f>
        <v>787</v>
      </c>
      <c r="CN24">
        <f>'060513'!U59/'060513'!S59</f>
        <v>6.2261753494282084E-2</v>
      </c>
      <c r="CO24" s="169">
        <f>'060513'!Y59</f>
        <v>2.7100271002710027E-3</v>
      </c>
      <c r="CP24" s="43">
        <f t="shared" si="22"/>
        <v>2.7100271002710027E-3</v>
      </c>
      <c r="CQ24">
        <f>'060513'!AA59</f>
        <v>779</v>
      </c>
      <c r="CR24">
        <f>'060513'!AC59/'060513'!AA59</f>
        <v>8.2156611039794603E-2</v>
      </c>
      <c r="CS24" s="169">
        <f>'060513'!AG59</f>
        <v>-1.9580419580419582E-2</v>
      </c>
      <c r="CT24" s="43">
        <f t="shared" si="23"/>
        <v>-1.9580419580419582E-2</v>
      </c>
      <c r="CU24" s="87">
        <v>21</v>
      </c>
      <c r="CV24" s="89">
        <f t="shared" si="24"/>
        <v>0.91304347826086951</v>
      </c>
      <c r="CW24" s="200">
        <f t="shared" si="25"/>
        <v>1.9493308443719335E-3</v>
      </c>
      <c r="CX24" s="43">
        <f t="shared" si="26"/>
        <v>1.6151227910342687E-2</v>
      </c>
    </row>
    <row r="25" spans="1:102">
      <c r="A25">
        <v>22</v>
      </c>
      <c r="B25" t="s">
        <v>83</v>
      </c>
      <c r="C25" s="116">
        <f>'100512'!D56</f>
        <v>1037.141661392882</v>
      </c>
      <c r="D25" s="43">
        <f>'100512'!F56/'100512'!D56</f>
        <v>3.4389792662297504E-2</v>
      </c>
      <c r="E25" s="43">
        <f>'100512'!I56</f>
        <v>1.1992699016943423E-2</v>
      </c>
      <c r="F25" s="43">
        <f t="shared" si="0"/>
        <v>1.1992699016943423E-2</v>
      </c>
      <c r="G25" s="116">
        <f>'100512'!K56</f>
        <v>1029.2191714836224</v>
      </c>
      <c r="H25" s="43">
        <f>'100512'!M56/'100512'!K56</f>
        <v>2.3671847681213037E-2</v>
      </c>
      <c r="I25" s="43">
        <f>'100512'!P56</f>
        <v>-7.8388142187303424E-3</v>
      </c>
      <c r="J25" s="43">
        <f t="shared" si="1"/>
        <v>-7.8388142187303424E-3</v>
      </c>
      <c r="K25" s="116">
        <f>'100512'!R56</f>
        <v>1552.0442570705616</v>
      </c>
      <c r="L25" s="43">
        <f>'100512'!T56/'100512'!R56</f>
        <v>2.7648794219384942E-2</v>
      </c>
      <c r="M25" s="43">
        <f>'100512'!W56</f>
        <v>-9.3675749229439539E-3</v>
      </c>
      <c r="N25" s="43">
        <f t="shared" si="2"/>
        <v>-9.3675749229439539E-3</v>
      </c>
      <c r="O25" s="116">
        <f>'100512'!Y56</f>
        <v>965.48821409907316</v>
      </c>
      <c r="P25" s="43">
        <f>'100512'!AA56/'100512'!Y56</f>
        <v>3.2842356927635256E-2</v>
      </c>
      <c r="Q25" s="43">
        <f>'100512'!AD56</f>
        <v>3.9595072041861002E-4</v>
      </c>
      <c r="R25" s="43">
        <f t="shared" si="3"/>
        <v>3.9595072041861002E-4</v>
      </c>
      <c r="S25" s="116">
        <f>'111411'!E46</f>
        <v>54</v>
      </c>
      <c r="T25">
        <f>'111411'!F45/'111411'!D45</f>
        <v>5.3803339517625233E-2</v>
      </c>
      <c r="U25" s="169">
        <f>'111411'!I45</f>
        <v>0.03</v>
      </c>
      <c r="V25" s="43" t="str">
        <f t="shared" si="4"/>
        <v>.</v>
      </c>
      <c r="W25" s="116">
        <f>'111411'!J45</f>
        <v>1387</v>
      </c>
      <c r="X25">
        <f>'111411'!L45/'111411'!J45</f>
        <v>3.1002162941600575E-2</v>
      </c>
      <c r="Y25" s="169">
        <f>'111411'!O45</f>
        <v>0</v>
      </c>
      <c r="Z25" s="43">
        <f t="shared" si="5"/>
        <v>0</v>
      </c>
      <c r="AA25" s="116">
        <f>'111411'!P45</f>
        <v>868</v>
      </c>
      <c r="AB25" s="43">
        <f>'111411'!R45/'111411'!P45</f>
        <v>3.9170506912442393E-2</v>
      </c>
      <c r="AC25" s="43">
        <f>'111411'!U45</f>
        <v>0</v>
      </c>
      <c r="AD25" s="43">
        <f t="shared" si="6"/>
        <v>0</v>
      </c>
      <c r="AE25" s="116">
        <f>'111411'!V45</f>
        <v>114</v>
      </c>
      <c r="AF25" s="43">
        <f>'111411'!X45/'111411'!V45</f>
        <v>8.771929824561403E-3</v>
      </c>
      <c r="AG25" s="43">
        <f>'111411'!AA45</f>
        <v>0.06</v>
      </c>
      <c r="AH25" s="43">
        <f t="shared" si="7"/>
        <v>0.06</v>
      </c>
      <c r="AI25">
        <f>'121911'!D45</f>
        <v>708</v>
      </c>
      <c r="AJ25">
        <f>'121911'!F45/'121911'!D45</f>
        <v>6.6384180790960451E-2</v>
      </c>
      <c r="AK25" s="169">
        <f>'121911'!J45</f>
        <v>-5.2950075642965201E-2</v>
      </c>
      <c r="AL25" s="43">
        <f t="shared" si="8"/>
        <v>-5.2950075642965201E-2</v>
      </c>
      <c r="AM25">
        <f>'121911'!K45</f>
        <v>128</v>
      </c>
      <c r="AN25">
        <f>'121911'!M45/'121911'!K45</f>
        <v>0.7578125</v>
      </c>
      <c r="AO25" s="169">
        <f>'121911'!Q45</f>
        <v>-0.5161290322580645</v>
      </c>
      <c r="AP25" s="43" t="str">
        <f t="shared" si="9"/>
        <v>.</v>
      </c>
      <c r="AQ25">
        <f>'121911'!R45</f>
        <v>860</v>
      </c>
      <c r="AR25">
        <f>'121911'!T45/'121911'!R45</f>
        <v>4.3023255813953491E-2</v>
      </c>
      <c r="AS25" s="169">
        <f>'121911'!X45</f>
        <v>3.1591737545565005E-2</v>
      </c>
      <c r="AT25" s="43">
        <f t="shared" si="10"/>
        <v>3.1591737545565005E-2</v>
      </c>
      <c r="AU25">
        <f>'121911'!Y45</f>
        <v>3</v>
      </c>
      <c r="AV25">
        <f>'121911'!AA45/'121911'!Y45</f>
        <v>0</v>
      </c>
      <c r="AW25">
        <f>'121911'!AD45</f>
        <v>0</v>
      </c>
      <c r="AX25" s="43" t="str">
        <f t="shared" si="11"/>
        <v>.</v>
      </c>
      <c r="AY25" s="116">
        <f>'032113'!C45</f>
        <v>72</v>
      </c>
      <c r="AZ25" s="43">
        <f>'032113'!E45/'032113'!C45</f>
        <v>0.58333333333333337</v>
      </c>
      <c r="BA25" s="169">
        <f>'032113'!H45</f>
        <v>6.6666666666666666E-2</v>
      </c>
      <c r="BB25" s="43" t="str">
        <f t="shared" si="12"/>
        <v>.</v>
      </c>
      <c r="BC25" s="116">
        <f>'032113'!I45</f>
        <v>1714</v>
      </c>
      <c r="BD25" s="43">
        <f>'032113'!K45/'032113'!I45</f>
        <v>2.9171528588098016E-3</v>
      </c>
      <c r="BE25" s="43">
        <f>'032113'!N45</f>
        <v>2.9256875365710941E-3</v>
      </c>
      <c r="BF25" s="43">
        <f t="shared" si="13"/>
        <v>2.9256875365710941E-3</v>
      </c>
      <c r="BG25" s="116">
        <f>'032113'!P45</f>
        <v>1581</v>
      </c>
      <c r="BH25" s="43">
        <f>'032113'!R45/'032113'!P45</f>
        <v>0.13725490196078433</v>
      </c>
      <c r="BI25" s="43">
        <f>'032113'!U45</f>
        <v>2.5659824046920823E-2</v>
      </c>
      <c r="BJ25" s="43">
        <f t="shared" si="14"/>
        <v>2.5659824046920823E-2</v>
      </c>
      <c r="BK25" s="116">
        <f>'032113'!W45</f>
        <v>1492</v>
      </c>
      <c r="BL25" s="43">
        <f>'032113'!Y45/'032113'!W45</f>
        <v>0.15147453083109919</v>
      </c>
      <c r="BM25" s="43">
        <f>'032113'!AB45</f>
        <v>3.6334913112164295E-2</v>
      </c>
      <c r="BN25" s="43">
        <f t="shared" si="15"/>
        <v>3.6334913112164295E-2</v>
      </c>
      <c r="BO25" s="116">
        <f>'042313'!C45</f>
        <v>1530</v>
      </c>
      <c r="BP25" s="43">
        <f>'042313'!E45/'042313'!C45</f>
        <v>5.8823529411764705E-2</v>
      </c>
      <c r="BQ25" s="169">
        <f>'042313'!I45</f>
        <v>0</v>
      </c>
      <c r="BR25" s="43">
        <f t="shared" si="16"/>
        <v>0</v>
      </c>
      <c r="BS25" s="116">
        <f>'042313'!K45</f>
        <v>982</v>
      </c>
      <c r="BT25" s="43">
        <f>'042313'!M45/'042313'!K45</f>
        <v>0.56517311608961307</v>
      </c>
      <c r="BU25" s="169">
        <f>'042313'!Q45</f>
        <v>-0.14000000000000001</v>
      </c>
      <c r="BV25" s="43" t="str">
        <f t="shared" si="17"/>
        <v>.</v>
      </c>
      <c r="BW25" s="116">
        <f>'042313'!S45</f>
        <v>967</v>
      </c>
      <c r="BX25" s="43">
        <f>'042313'!U45/'042313'!S45</f>
        <v>0.50465356773526371</v>
      </c>
      <c r="BY25" s="169">
        <f>'042313'!Y45</f>
        <v>0.13</v>
      </c>
      <c r="BZ25" s="43" t="str">
        <f t="shared" si="18"/>
        <v>.</v>
      </c>
      <c r="CA25" s="116">
        <f>'042313'!AA45</f>
        <v>2014</v>
      </c>
      <c r="CB25" s="43">
        <f>'042313'!AC45/'042313'!AA45</f>
        <v>7.2492552135054622E-2</v>
      </c>
      <c r="CC25" s="169">
        <f>'042313'!AG45</f>
        <v>0.03</v>
      </c>
      <c r="CD25" s="43">
        <f t="shared" si="19"/>
        <v>0.03</v>
      </c>
      <c r="CE25">
        <f>'060513'!D60</f>
        <v>189</v>
      </c>
      <c r="CF25">
        <f>'060513'!F60/'060513'!D60</f>
        <v>0.5714285714285714</v>
      </c>
      <c r="CG25" s="169">
        <f>'060513'!J60</f>
        <v>-0.5679012345679012</v>
      </c>
      <c r="CH25" s="43" t="str">
        <f t="shared" si="20"/>
        <v>.</v>
      </c>
      <c r="CI25">
        <f>'060513'!K60</f>
        <v>257</v>
      </c>
      <c r="CJ25">
        <f>'060513'!M60/'060513'!K60</f>
        <v>0.26459143968871596</v>
      </c>
      <c r="CK25" s="169">
        <f>'060513'!Q60</f>
        <v>6.8783068783068779E-2</v>
      </c>
      <c r="CL25" s="43" t="str">
        <f t="shared" si="21"/>
        <v>.</v>
      </c>
      <c r="CM25">
        <f>'060513'!S60</f>
        <v>112</v>
      </c>
      <c r="CN25">
        <f>'060513'!U60/'060513'!S60</f>
        <v>9.8214285714285712E-2</v>
      </c>
      <c r="CO25" s="169">
        <f>'060513'!Y60</f>
        <v>0.18811881188118812</v>
      </c>
      <c r="CP25" s="43" t="str">
        <f t="shared" si="22"/>
        <v>.</v>
      </c>
      <c r="CQ25">
        <f>'060513'!AA60</f>
        <v>82</v>
      </c>
      <c r="CR25">
        <f>'060513'!AC60/'060513'!AA60</f>
        <v>0.15853658536585366</v>
      </c>
      <c r="CS25" s="169">
        <f>'060513'!AG60</f>
        <v>0.14492753623188406</v>
      </c>
      <c r="CT25" s="43" t="str">
        <f t="shared" si="23"/>
        <v>.</v>
      </c>
      <c r="CU25" s="87">
        <v>14</v>
      </c>
      <c r="CV25" s="89">
        <f t="shared" si="24"/>
        <v>0.60869565217391308</v>
      </c>
      <c r="CW25" s="200">
        <f t="shared" si="25"/>
        <v>9.9034113226110585E-3</v>
      </c>
      <c r="CX25" s="43">
        <f t="shared" si="26"/>
        <v>2.7849494863083201E-2</v>
      </c>
    </row>
    <row r="26" spans="1:102">
      <c r="A26">
        <v>23</v>
      </c>
      <c r="B26" t="s">
        <v>85</v>
      </c>
      <c r="C26" s="116">
        <f>'100512'!D57</f>
        <v>1441.8798707169335</v>
      </c>
      <c r="D26" s="43">
        <f>'100512'!F57/'100512'!D57</f>
        <v>4.4793153363362384E-2</v>
      </c>
      <c r="E26" s="43">
        <f>'100512'!I57</f>
        <v>1.4568781218462111E-2</v>
      </c>
      <c r="F26" s="43">
        <f t="shared" si="0"/>
        <v>1.4568781218462111E-2</v>
      </c>
      <c r="G26" s="116">
        <f>'100512'!K57</f>
        <v>1371.5767478165478</v>
      </c>
      <c r="H26" s="43">
        <f>'100512'!M57/'100512'!K57</f>
        <v>2.6315773403214868E-2</v>
      </c>
      <c r="I26" s="43">
        <f>'100512'!P57</f>
        <v>5.0702029759140893E-3</v>
      </c>
      <c r="J26" s="43">
        <f t="shared" si="1"/>
        <v>5.0702029759140893E-3</v>
      </c>
      <c r="K26" s="116">
        <f>'100512'!R57</f>
        <v>1841.6777129175875</v>
      </c>
      <c r="L26" s="43">
        <f>'100512'!T57/'100512'!R57</f>
        <v>3.3138597569145591E-2</v>
      </c>
      <c r="M26" s="43">
        <f>'100512'!W57</f>
        <v>7.1355782776340347E-3</v>
      </c>
      <c r="N26" s="43">
        <f t="shared" si="2"/>
        <v>7.1355782776340347E-3</v>
      </c>
      <c r="O26" s="116">
        <f>'100512'!Y57</f>
        <v>1323.3485195423166</v>
      </c>
      <c r="P26" s="43">
        <f>'100512'!AA57/'100512'!Y57</f>
        <v>4.0822643556775173E-2</v>
      </c>
      <c r="Q26" s="43">
        <f>'100512'!AD57</f>
        <v>1.0918973111860492E-3</v>
      </c>
      <c r="R26" s="43">
        <f t="shared" si="3"/>
        <v>1.0918973111860492E-3</v>
      </c>
      <c r="S26" s="116">
        <f>'111411'!E47</f>
        <v>116</v>
      </c>
      <c r="T26">
        <f>'111411'!F46/'111411'!D46</f>
        <v>2.8911564625850341E-2</v>
      </c>
      <c r="U26" s="169">
        <f>'111411'!I46</f>
        <v>0.02</v>
      </c>
      <c r="V26" s="43">
        <f t="shared" si="4"/>
        <v>0.02</v>
      </c>
      <c r="W26" s="116">
        <f>'111411'!J46</f>
        <v>1306</v>
      </c>
      <c r="X26">
        <f>'111411'!L46/'111411'!J46</f>
        <v>2.5267993874425729E-2</v>
      </c>
      <c r="Y26" s="169">
        <f>'111411'!O46</f>
        <v>0</v>
      </c>
      <c r="Z26" s="43">
        <f t="shared" si="5"/>
        <v>0</v>
      </c>
      <c r="AA26" s="116">
        <f>'111411'!P46</f>
        <v>861</v>
      </c>
      <c r="AB26" s="43">
        <f>'111411'!R46/'111411'!P46</f>
        <v>1.6260162601626018E-2</v>
      </c>
      <c r="AC26" s="43">
        <f>'111411'!U46</f>
        <v>0.01</v>
      </c>
      <c r="AD26" s="43">
        <f t="shared" si="6"/>
        <v>0.01</v>
      </c>
      <c r="AE26" s="116">
        <f>'111411'!V46</f>
        <v>113</v>
      </c>
      <c r="AF26" s="43">
        <f>'111411'!X46/'111411'!V46</f>
        <v>8.8495575221238937E-3</v>
      </c>
      <c r="AG26" s="43">
        <f>'111411'!AA46</f>
        <v>7.0000000000000007E-2</v>
      </c>
      <c r="AH26" s="43">
        <f t="shared" si="7"/>
        <v>7.0000000000000007E-2</v>
      </c>
      <c r="AI26">
        <f>'121911'!D46</f>
        <v>733</v>
      </c>
      <c r="AJ26">
        <f>'121911'!F46/'121911'!D46</f>
        <v>2.0463847203274217E-2</v>
      </c>
      <c r="AK26" s="169">
        <f>'121911'!J46</f>
        <v>-4.178272980501393E-3</v>
      </c>
      <c r="AL26" s="43">
        <f t="shared" si="8"/>
        <v>-4.178272980501393E-3</v>
      </c>
      <c r="AM26">
        <f>'121911'!K46</f>
        <v>138</v>
      </c>
      <c r="AN26">
        <f>'121911'!M46/'121911'!K46</f>
        <v>3.6231884057971016E-2</v>
      </c>
      <c r="AO26" s="169">
        <f>'121911'!Q46</f>
        <v>-1.5037593984962405E-2</v>
      </c>
      <c r="AP26" s="43">
        <f t="shared" si="9"/>
        <v>-1.5037593984962405E-2</v>
      </c>
      <c r="AQ26">
        <f>'121911'!R46</f>
        <v>803</v>
      </c>
      <c r="AR26">
        <f>'121911'!T46/'121911'!R46</f>
        <v>2.2415940224159402E-2</v>
      </c>
      <c r="AS26" s="169">
        <f>'121911'!X46</f>
        <v>1.7834394904458598E-2</v>
      </c>
      <c r="AT26" s="43">
        <f t="shared" si="10"/>
        <v>1.7834394904458598E-2</v>
      </c>
      <c r="AU26">
        <f>'121911'!Y46</f>
        <v>3</v>
      </c>
      <c r="AV26">
        <f>'121911'!AA46/'121911'!Y46</f>
        <v>1</v>
      </c>
      <c r="AW26" t="e">
        <f>'121911'!AD46</f>
        <v>#DIV/0!</v>
      </c>
      <c r="AX26" s="43" t="str">
        <f t="shared" si="11"/>
        <v>.</v>
      </c>
      <c r="AY26" s="116">
        <f>'032113'!C46</f>
        <v>67</v>
      </c>
      <c r="AZ26" s="43">
        <f>'032113'!E46/'032113'!C46</f>
        <v>0.1044776119402985</v>
      </c>
      <c r="BA26" s="169">
        <f>'032113'!H46</f>
        <v>0.1</v>
      </c>
      <c r="BB26" s="43" t="str">
        <f t="shared" si="12"/>
        <v>.</v>
      </c>
      <c r="BC26" s="116">
        <f>'032113'!I46</f>
        <v>1816</v>
      </c>
      <c r="BD26" s="43">
        <f>'032113'!K46/'032113'!I46</f>
        <v>1.6519823788546256E-3</v>
      </c>
      <c r="BE26" s="43">
        <f>'032113'!N46</f>
        <v>2.7578599007170436E-3</v>
      </c>
      <c r="BF26" s="43">
        <f t="shared" si="13"/>
        <v>2.7578599007170436E-3</v>
      </c>
      <c r="BG26" s="116">
        <f>'032113'!P46</f>
        <v>1517</v>
      </c>
      <c r="BH26" s="43">
        <f>'032113'!R46/'032113'!P46</f>
        <v>4.2847725774555041E-2</v>
      </c>
      <c r="BI26" s="43">
        <f>'032113'!U46</f>
        <v>2.4104683195592287E-2</v>
      </c>
      <c r="BJ26" s="43">
        <f t="shared" si="14"/>
        <v>2.4104683195592287E-2</v>
      </c>
      <c r="BK26" s="116">
        <f>'032113'!W46</f>
        <v>1418</v>
      </c>
      <c r="BL26" s="43">
        <f>'032113'!Y46/'032113'!W46</f>
        <v>1.763046544428773E-2</v>
      </c>
      <c r="BM26" s="43">
        <f>'032113'!AB46</f>
        <v>1.0050251256281407E-2</v>
      </c>
      <c r="BN26" s="43">
        <f t="shared" si="15"/>
        <v>1.0050251256281407E-2</v>
      </c>
      <c r="BO26" s="116">
        <f>'042313'!C46</f>
        <v>1594</v>
      </c>
      <c r="BP26" s="43">
        <f>'042313'!E46/'042313'!C46</f>
        <v>5.1442910915934753E-2</v>
      </c>
      <c r="BQ26" s="169">
        <f>'042313'!I46</f>
        <v>0.02</v>
      </c>
      <c r="BR26" s="43">
        <f t="shared" si="16"/>
        <v>0.02</v>
      </c>
      <c r="BS26" s="116">
        <f>'042313'!K46</f>
        <v>1152</v>
      </c>
      <c r="BT26" s="43">
        <f>'042313'!M46/'042313'!K46</f>
        <v>9.8958333333333329E-2</v>
      </c>
      <c r="BU26" s="169">
        <f>'042313'!Q46</f>
        <v>-0.01</v>
      </c>
      <c r="BV26" s="43">
        <f t="shared" si="17"/>
        <v>-0.01</v>
      </c>
      <c r="BW26" s="116">
        <f>'042313'!S46</f>
        <v>1119</v>
      </c>
      <c r="BX26" s="43">
        <f>'042313'!U46/'042313'!S46</f>
        <v>9.472743521000894E-2</v>
      </c>
      <c r="BY26" s="169">
        <f>'042313'!Y46</f>
        <v>-0.01</v>
      </c>
      <c r="BZ26" s="43">
        <f t="shared" si="18"/>
        <v>-0.01</v>
      </c>
      <c r="CA26" s="116">
        <f>'042313'!AA46</f>
        <v>1839</v>
      </c>
      <c r="CB26" s="43">
        <f>'042313'!AC46/'042313'!AA46</f>
        <v>1.794453507340946E-2</v>
      </c>
      <c r="CC26" s="169">
        <f>'042313'!AG46</f>
        <v>0.06</v>
      </c>
      <c r="CD26" s="43">
        <f t="shared" si="19"/>
        <v>0.06</v>
      </c>
      <c r="CE26">
        <f>'060513'!D61</f>
        <v>298</v>
      </c>
      <c r="CF26">
        <f>'060513'!F61/'060513'!D61</f>
        <v>3.3557046979865772E-2</v>
      </c>
      <c r="CG26" s="169">
        <f>'060513'!J61</f>
        <v>6.9444444444444441E-3</v>
      </c>
      <c r="CH26" s="43">
        <f t="shared" si="20"/>
        <v>6.9444444444444441E-3</v>
      </c>
      <c r="CI26">
        <f>'060513'!K61</f>
        <v>271</v>
      </c>
      <c r="CJ26">
        <f>'060513'!M61/'060513'!K61</f>
        <v>8.4870848708487087E-2</v>
      </c>
      <c r="CK26" s="169">
        <f>'060513'!Q61</f>
        <v>4.4354838709677422E-2</v>
      </c>
      <c r="CL26" s="43">
        <f t="shared" si="21"/>
        <v>4.4354838709677422E-2</v>
      </c>
      <c r="CM26">
        <f>'060513'!S61</f>
        <v>152</v>
      </c>
      <c r="CN26">
        <f>'060513'!U61/'060513'!S61</f>
        <v>9.8684210526315791E-2</v>
      </c>
      <c r="CO26" s="169">
        <f>'060513'!Y61</f>
        <v>0.24817518248175183</v>
      </c>
      <c r="CP26" s="43" t="str">
        <f t="shared" si="22"/>
        <v>.</v>
      </c>
      <c r="CQ26">
        <f>'060513'!AA61</f>
        <v>180</v>
      </c>
      <c r="CR26">
        <f>'060513'!AC61/'060513'!AA61</f>
        <v>6.1111111111111109E-2</v>
      </c>
      <c r="CS26" s="169">
        <f>'060513'!AG61</f>
        <v>0.17751479289940827</v>
      </c>
      <c r="CT26" s="43" t="str">
        <f t="shared" si="23"/>
        <v>.</v>
      </c>
      <c r="CU26" s="87">
        <v>20</v>
      </c>
      <c r="CV26" s="89">
        <f t="shared" si="24"/>
        <v>0.86956521739130432</v>
      </c>
      <c r="CW26" s="200">
        <f t="shared" si="25"/>
        <v>1.5161918869674071E-2</v>
      </c>
      <c r="CX26" s="43">
        <f t="shared" si="26"/>
        <v>2.3319378190084537E-2</v>
      </c>
    </row>
    <row r="27" spans="1:102">
      <c r="A27">
        <v>24</v>
      </c>
      <c r="B27" t="s">
        <v>87</v>
      </c>
      <c r="C27" s="116">
        <f>'100512'!D58</f>
        <v>4743.0258905162291</v>
      </c>
      <c r="D27" s="43">
        <f>'100512'!F58/'100512'!D58</f>
        <v>6.0972172936397733E-3</v>
      </c>
      <c r="E27" s="43">
        <f>'100512'!I58</f>
        <v>1.9151273359724998E-3</v>
      </c>
      <c r="F27" s="43">
        <f t="shared" si="0"/>
        <v>1.9151273359724998E-3</v>
      </c>
      <c r="G27" s="116">
        <f>'100512'!K58</f>
        <v>4447.4288286007622</v>
      </c>
      <c r="H27" s="43">
        <f>'100512'!M58/'100512'!K58</f>
        <v>7.7099373766513438E-3</v>
      </c>
      <c r="I27" s="43">
        <f>'100512'!P58</f>
        <v>-1.2321779408869899E-3</v>
      </c>
      <c r="J27" s="43">
        <f t="shared" si="1"/>
        <v>-1.2321779408869899E-3</v>
      </c>
      <c r="K27" s="116">
        <f>'100512'!R58</f>
        <v>5927.0981470804909</v>
      </c>
      <c r="L27" s="43">
        <f>'100512'!T58/'100512'!R58</f>
        <v>8.6879922454314758E-3</v>
      </c>
      <c r="M27" s="43">
        <f>'100512'!W58</f>
        <v>-1.4180188152845309E-3</v>
      </c>
      <c r="N27" s="43">
        <f t="shared" si="2"/>
        <v>-1.4180188152845309E-3</v>
      </c>
      <c r="O27" s="116">
        <f>'100512'!Y58</f>
        <v>3962.6994526501089</v>
      </c>
      <c r="P27" s="43">
        <f>'100512'!AA58/'100512'!Y58</f>
        <v>5.9272929169460996E-3</v>
      </c>
      <c r="Q27" s="43">
        <f>'100512'!AD58</f>
        <v>9.4693036446189818E-4</v>
      </c>
      <c r="R27" s="43">
        <f t="shared" si="3"/>
        <v>9.4693036446189818E-4</v>
      </c>
      <c r="S27" s="116">
        <f>'111411'!E48</f>
        <v>256</v>
      </c>
      <c r="T27">
        <f>'111411'!F47/'111411'!D47</f>
        <v>1.0486177311725452E-2</v>
      </c>
      <c r="U27" s="169">
        <f>'111411'!I47</f>
        <v>0.01</v>
      </c>
      <c r="V27" s="43">
        <f t="shared" si="4"/>
        <v>0.01</v>
      </c>
      <c r="W27" s="116">
        <f>'111411'!J47</f>
        <v>5311</v>
      </c>
      <c r="X27">
        <f>'111411'!L47/'111411'!J47</f>
        <v>7.7198267746187155E-3</v>
      </c>
      <c r="Y27" s="169">
        <f>'111411'!O47</f>
        <v>0</v>
      </c>
      <c r="Z27" s="43">
        <f t="shared" si="5"/>
        <v>0</v>
      </c>
      <c r="AA27" s="116">
        <f>'111411'!P47</f>
        <v>4461</v>
      </c>
      <c r="AB27" s="43">
        <f>'111411'!R47/'111411'!P47</f>
        <v>1.882985877605918E-2</v>
      </c>
      <c r="AC27" s="43">
        <f>'111411'!U47</f>
        <v>0.01</v>
      </c>
      <c r="AD27" s="43">
        <f t="shared" si="6"/>
        <v>0.01</v>
      </c>
      <c r="AE27" s="116">
        <f>'111411'!V47</f>
        <v>257</v>
      </c>
      <c r="AF27" s="43">
        <f>'111411'!X47/'111411'!V47</f>
        <v>1.1673151750972763E-2</v>
      </c>
      <c r="AG27" s="43">
        <f>'111411'!AA47</f>
        <v>0.05</v>
      </c>
      <c r="AH27" s="43">
        <f t="shared" si="7"/>
        <v>0.05</v>
      </c>
      <c r="AI27">
        <f>'121911'!D47</f>
        <v>1715</v>
      </c>
      <c r="AJ27">
        <f>'121911'!F47/'121911'!D47</f>
        <v>1.1078717201166181E-2</v>
      </c>
      <c r="AK27" s="169">
        <f>'121911'!J47</f>
        <v>1.7688679245283018E-2</v>
      </c>
      <c r="AL27" s="43">
        <f t="shared" si="8"/>
        <v>1.7688679245283018E-2</v>
      </c>
      <c r="AM27">
        <f>'121911'!K47</f>
        <v>567</v>
      </c>
      <c r="AN27">
        <f>'121911'!M47/'121911'!K47</f>
        <v>7.0546737213403876E-3</v>
      </c>
      <c r="AO27" s="169">
        <f>'121911'!Q47</f>
        <v>2.1314387211367674E-2</v>
      </c>
      <c r="AP27" s="43">
        <f t="shared" si="9"/>
        <v>2.1314387211367674E-2</v>
      </c>
      <c r="AQ27">
        <f>'121911'!R47</f>
        <v>4136</v>
      </c>
      <c r="AR27">
        <f>'121911'!T47/'121911'!R47</f>
        <v>1.9584139264990329E-2</v>
      </c>
      <c r="AS27" s="169">
        <f>'121911'!X47</f>
        <v>2.2934648581997535E-2</v>
      </c>
      <c r="AT27" s="43">
        <f t="shared" si="10"/>
        <v>2.2934648581997535E-2</v>
      </c>
      <c r="AU27">
        <f>'121911'!Y47</f>
        <v>6</v>
      </c>
      <c r="AV27">
        <f>'121911'!AA47/'121911'!Y47</f>
        <v>0.33333333333333331</v>
      </c>
      <c r="AW27">
        <f>'121911'!AD47</f>
        <v>0</v>
      </c>
      <c r="AX27" s="43" t="str">
        <f t="shared" si="11"/>
        <v>.</v>
      </c>
      <c r="AY27" s="116">
        <f>'032113'!C47</f>
        <v>274</v>
      </c>
      <c r="AZ27" s="43">
        <f>'032113'!E47/'032113'!C47</f>
        <v>7.2992700729927001E-2</v>
      </c>
      <c r="BA27" s="169">
        <f>'032113'!H47</f>
        <v>1.1811023622047244E-2</v>
      </c>
      <c r="BB27" s="43">
        <f t="shared" si="12"/>
        <v>1.1811023622047244E-2</v>
      </c>
      <c r="BC27" s="116">
        <f>'032113'!I47</f>
        <v>6482</v>
      </c>
      <c r="BD27" s="43">
        <f>'032113'!K47/'032113'!I47</f>
        <v>1.5427337241592102E-3</v>
      </c>
      <c r="BE27" s="43">
        <f>'032113'!N47</f>
        <v>2.3176761433868973E-3</v>
      </c>
      <c r="BF27" s="43">
        <f t="shared" si="13"/>
        <v>2.3176761433868973E-3</v>
      </c>
      <c r="BG27" s="116">
        <f>'032113'!P47</f>
        <v>3486</v>
      </c>
      <c r="BH27" s="43">
        <f>'032113'!R47/'032113'!P47</f>
        <v>0.17670682730923695</v>
      </c>
      <c r="BI27" s="43">
        <f>'032113'!U47</f>
        <v>5.9581881533101046E-2</v>
      </c>
      <c r="BJ27" s="43">
        <f t="shared" si="14"/>
        <v>5.9581881533101046E-2</v>
      </c>
      <c r="BK27" s="116">
        <f>'032113'!W47</f>
        <v>4665</v>
      </c>
      <c r="BL27" s="43">
        <f>'032113'!Y47/'032113'!W47</f>
        <v>0.10996784565916398</v>
      </c>
      <c r="BM27" s="43">
        <f>'032113'!AB47</f>
        <v>3.9739884393063585E-2</v>
      </c>
      <c r="BN27" s="43">
        <f t="shared" si="15"/>
        <v>3.9739884393063585E-2</v>
      </c>
      <c r="BO27" s="116">
        <f>'042313'!C47</f>
        <v>4021</v>
      </c>
      <c r="BP27" s="43">
        <f>'042313'!E47/'042313'!C47</f>
        <v>3.7304153195722459E-2</v>
      </c>
      <c r="BQ27" s="169">
        <f>'042313'!I47</f>
        <v>0.04</v>
      </c>
      <c r="BR27" s="43">
        <f t="shared" si="16"/>
        <v>0.04</v>
      </c>
      <c r="BS27" s="116">
        <f>'042313'!K47</f>
        <v>1599</v>
      </c>
      <c r="BT27" s="43">
        <f>'042313'!M47/'042313'!K47</f>
        <v>0.17636022514071295</v>
      </c>
      <c r="BU27" s="169">
        <f>'042313'!Q47</f>
        <v>-0.03</v>
      </c>
      <c r="BV27" s="43">
        <f t="shared" si="17"/>
        <v>-0.03</v>
      </c>
      <c r="BW27" s="116">
        <f>'042313'!S47</f>
        <v>1709</v>
      </c>
      <c r="BX27" s="43">
        <f>'042313'!U47/'042313'!S47</f>
        <v>6.6705675833820949E-2</v>
      </c>
      <c r="BY27" s="169">
        <f>'042313'!Y47</f>
        <v>0.01</v>
      </c>
      <c r="BZ27" s="43">
        <f t="shared" si="18"/>
        <v>0.01</v>
      </c>
      <c r="CA27" s="116">
        <f>'042313'!AA47</f>
        <v>9722</v>
      </c>
      <c r="CB27" s="43">
        <f>'042313'!AC47/'042313'!AA47</f>
        <v>3.6103682369882741E-2</v>
      </c>
      <c r="CC27" s="169">
        <f>'042313'!AG47</f>
        <v>0.03</v>
      </c>
      <c r="CD27" s="43">
        <f t="shared" si="19"/>
        <v>0.03</v>
      </c>
      <c r="CE27">
        <f>'060513'!D62</f>
        <v>449</v>
      </c>
      <c r="CF27">
        <f>'060513'!F62/'060513'!D62</f>
        <v>2.0044543429844099E-2</v>
      </c>
      <c r="CG27" s="169">
        <f>'060513'!J62</f>
        <v>4.5454545454545452E-3</v>
      </c>
      <c r="CH27" s="43">
        <f t="shared" si="20"/>
        <v>4.5454545454545452E-3</v>
      </c>
      <c r="CI27">
        <f>'060513'!K62</f>
        <v>609</v>
      </c>
      <c r="CJ27">
        <f>'060513'!M62/'060513'!K62</f>
        <v>6.0755336617405585E-2</v>
      </c>
      <c r="CK27" s="169">
        <f>'060513'!Q62</f>
        <v>1.5734265734265736E-2</v>
      </c>
      <c r="CL27" s="43">
        <f t="shared" si="21"/>
        <v>1.5734265734265736E-2</v>
      </c>
      <c r="CM27">
        <f>'060513'!S62</f>
        <v>770</v>
      </c>
      <c r="CN27">
        <f>'060513'!U62/'060513'!S62</f>
        <v>2.0779220779220779E-2</v>
      </c>
      <c r="CO27" s="169">
        <f>'060513'!Y62</f>
        <v>4.2440318302387266E-2</v>
      </c>
      <c r="CP27" s="43">
        <f t="shared" si="22"/>
        <v>4.2440318302387266E-2</v>
      </c>
      <c r="CQ27">
        <f>'060513'!AA62</f>
        <v>692</v>
      </c>
      <c r="CR27">
        <f>'060513'!AC62/'060513'!AA62</f>
        <v>2.7456647398843931E-2</v>
      </c>
      <c r="CS27" s="169">
        <f>'060513'!AG62</f>
        <v>7.1322436849925702E-2</v>
      </c>
      <c r="CT27" s="43">
        <f t="shared" si="23"/>
        <v>7.1322436849925702E-2</v>
      </c>
      <c r="CU27" s="87">
        <v>23</v>
      </c>
      <c r="CV27" s="89">
        <f t="shared" si="24"/>
        <v>1</v>
      </c>
      <c r="CW27" s="200">
        <f t="shared" si="25"/>
        <v>2.0754853128054428E-2</v>
      </c>
      <c r="CX27" s="43">
        <f t="shared" si="26"/>
        <v>2.1515935462696589E-2</v>
      </c>
    </row>
    <row r="28" spans="1:102">
      <c r="A28">
        <v>25</v>
      </c>
      <c r="B28" t="s">
        <v>89</v>
      </c>
      <c r="C28" s="116">
        <f>'100512'!D59</f>
        <v>335.74874182563366</v>
      </c>
      <c r="D28" s="43">
        <f>'100512'!F59/'100512'!D59</f>
        <v>0.13781381554117297</v>
      </c>
      <c r="E28" s="43">
        <f>'100512'!I59</f>
        <v>4.1833103771845292E-2</v>
      </c>
      <c r="F28" s="43">
        <f t="shared" si="0"/>
        <v>4.1833103771845292E-2</v>
      </c>
      <c r="G28" s="116">
        <f>'100512'!K59</f>
        <v>438.94748815099223</v>
      </c>
      <c r="H28" s="43">
        <f>'100512'!M59/'100512'!K59</f>
        <v>6.9894436791961639E-2</v>
      </c>
      <c r="I28" s="43">
        <f>'100512'!P59</f>
        <v>3.5980472799537972E-3</v>
      </c>
      <c r="J28" s="43">
        <f t="shared" si="1"/>
        <v>3.5980472799537972E-3</v>
      </c>
      <c r="K28" s="116">
        <f>'100512'!R59</f>
        <v>468.05744130553154</v>
      </c>
      <c r="L28" s="43">
        <f>'100512'!T59/'100512'!R59</f>
        <v>9.3718744316592301E-2</v>
      </c>
      <c r="M28" s="43">
        <f>'100512'!W59</f>
        <v>2.5901152721059854E-2</v>
      </c>
      <c r="N28" s="43">
        <f t="shared" si="2"/>
        <v>2.5901152721059854E-2</v>
      </c>
      <c r="O28" s="116">
        <f>'100512'!Y59</f>
        <v>495.33743158126362</v>
      </c>
      <c r="P28" s="43">
        <f>'100512'!AA59/'100512'!Y59</f>
        <v>6.875659783657477E-2</v>
      </c>
      <c r="Q28" s="43">
        <f>'100512'!AD59</f>
        <v>-2.9578662770644332E-2</v>
      </c>
      <c r="R28" s="43">
        <f t="shared" si="3"/>
        <v>-2.9578662770644332E-2</v>
      </c>
      <c r="S28" s="116">
        <f>'111411'!E49</f>
        <v>31</v>
      </c>
      <c r="T28">
        <f>'111411'!F48/'111411'!D48</f>
        <v>0.28888888888888886</v>
      </c>
      <c r="U28" s="169">
        <f>'111411'!I48</f>
        <v>0.26</v>
      </c>
      <c r="V28" s="43" t="str">
        <f t="shared" si="4"/>
        <v>.</v>
      </c>
      <c r="W28" s="116">
        <f>'111411'!J48</f>
        <v>230</v>
      </c>
      <c r="X28">
        <f>'111411'!L48/'111411'!J48</f>
        <v>0.3</v>
      </c>
      <c r="Y28" s="169">
        <f>'111411'!O48</f>
        <v>-0.08</v>
      </c>
      <c r="Z28" s="43" t="str">
        <f t="shared" si="5"/>
        <v>.</v>
      </c>
      <c r="AA28" s="116">
        <f>'111411'!P48</f>
        <v>237</v>
      </c>
      <c r="AB28" s="43">
        <f>'111411'!R48/'111411'!P48</f>
        <v>0.67510548523206748</v>
      </c>
      <c r="AC28" s="43">
        <f>'111411'!U48</f>
        <v>0.21</v>
      </c>
      <c r="AD28" s="43" t="str">
        <f t="shared" si="6"/>
        <v>.</v>
      </c>
      <c r="AE28" s="116">
        <f>'111411'!V48</f>
        <v>63</v>
      </c>
      <c r="AF28" s="43">
        <f>'111411'!X48/'111411'!V48</f>
        <v>0.14285714285714285</v>
      </c>
      <c r="AG28" s="43">
        <f>'111411'!AA48</f>
        <v>-0.09</v>
      </c>
      <c r="AH28" s="43" t="str">
        <f t="shared" si="7"/>
        <v>.</v>
      </c>
      <c r="AI28">
        <f>'121911'!D48</f>
        <v>102</v>
      </c>
      <c r="AJ28">
        <f>'121911'!F48/'121911'!D48</f>
        <v>0.67647058823529416</v>
      </c>
      <c r="AK28" s="169">
        <f>'121911'!J48</f>
        <v>-1.2121212121212122</v>
      </c>
      <c r="AL28" s="43" t="str">
        <f t="shared" si="8"/>
        <v>.</v>
      </c>
      <c r="AM28">
        <f>'121911'!K48</f>
        <v>74</v>
      </c>
      <c r="AN28">
        <f>'121911'!M48/'121911'!K48</f>
        <v>0.3108108108108108</v>
      </c>
      <c r="AO28" s="169">
        <f>'121911'!Q48</f>
        <v>-5.8823529411764705E-2</v>
      </c>
      <c r="AP28" s="43" t="str">
        <f t="shared" si="9"/>
        <v>.</v>
      </c>
      <c r="AQ28">
        <f>'121911'!R48</f>
        <v>144</v>
      </c>
      <c r="AR28">
        <f>'121911'!T48/'121911'!R48</f>
        <v>0.25694444444444442</v>
      </c>
      <c r="AS28" s="169">
        <f>'121911'!X48</f>
        <v>0.20560747663551401</v>
      </c>
      <c r="AT28" s="43" t="str">
        <f t="shared" si="10"/>
        <v>.</v>
      </c>
      <c r="AU28">
        <f>'121911'!Y48</f>
        <v>29</v>
      </c>
      <c r="AV28">
        <f>'121911'!AA48/'121911'!Y48</f>
        <v>1.3793103448275863</v>
      </c>
      <c r="AW28">
        <f>'121911'!AD48</f>
        <v>1.2727272727272727</v>
      </c>
      <c r="AX28" s="43" t="str">
        <f t="shared" si="11"/>
        <v>.</v>
      </c>
      <c r="AY28" s="116">
        <f>'032113'!C48</f>
        <v>148</v>
      </c>
      <c r="AZ28" s="43">
        <f>'032113'!E48/'032113'!C48</f>
        <v>0.35810810810810811</v>
      </c>
      <c r="BA28" s="169">
        <f>'032113'!H48</f>
        <v>0.14736842105263157</v>
      </c>
      <c r="BB28" s="43" t="str">
        <f t="shared" si="12"/>
        <v>.</v>
      </c>
      <c r="BC28" s="116">
        <f>'032113'!I48</f>
        <v>197</v>
      </c>
      <c r="BD28" s="43">
        <f>'032113'!K48/'032113'!I48</f>
        <v>2.030456852791878E-2</v>
      </c>
      <c r="BE28" s="43">
        <f>'032113'!N48</f>
        <v>4.145077720207254E-2</v>
      </c>
      <c r="BF28" s="43">
        <f t="shared" si="13"/>
        <v>4.145077720207254E-2</v>
      </c>
      <c r="BG28" s="116">
        <f>'032113'!P48</f>
        <v>490</v>
      </c>
      <c r="BH28" s="43">
        <f>'032113'!R48/'032113'!P48</f>
        <v>0.37551020408163266</v>
      </c>
      <c r="BI28" s="43">
        <f>'032113'!U48</f>
        <v>2.2875816993464051E-2</v>
      </c>
      <c r="BJ28" s="43" t="str">
        <f t="shared" si="14"/>
        <v>.</v>
      </c>
      <c r="BK28" s="116">
        <f>'032113'!W48</f>
        <v>299</v>
      </c>
      <c r="BL28" s="43">
        <f>'032113'!Y48/'032113'!W48</f>
        <v>0.15050167224080269</v>
      </c>
      <c r="BM28" s="43">
        <f>'032113'!AB48</f>
        <v>8.6614173228346455E-2</v>
      </c>
      <c r="BN28" s="43">
        <f t="shared" si="15"/>
        <v>8.6614173228346455E-2</v>
      </c>
      <c r="BO28" s="116">
        <f>'042313'!C48</f>
        <v>366</v>
      </c>
      <c r="BP28" s="43">
        <f>'042313'!E48/'042313'!C48</f>
        <v>0.49453551912568305</v>
      </c>
      <c r="BQ28" s="169">
        <f>'042313'!I48</f>
        <v>0.02</v>
      </c>
      <c r="BR28" s="43" t="str">
        <f t="shared" si="16"/>
        <v>.</v>
      </c>
      <c r="BS28" s="116">
        <f>'042313'!K48</f>
        <v>402</v>
      </c>
      <c r="BT28" s="43">
        <f>'042313'!M48/'042313'!K48</f>
        <v>0.25870646766169153</v>
      </c>
      <c r="BU28" s="169">
        <f>'042313'!Q48</f>
        <v>-0.09</v>
      </c>
      <c r="BV28" s="43" t="str">
        <f t="shared" si="17"/>
        <v>.</v>
      </c>
      <c r="BW28" s="116">
        <f>'042313'!S48</f>
        <v>255</v>
      </c>
      <c r="BX28" s="43">
        <f>'042313'!U48/'042313'!S48</f>
        <v>0.36078431372549019</v>
      </c>
      <c r="BY28" s="169">
        <f>'042313'!Y48</f>
        <v>0.11</v>
      </c>
      <c r="BZ28" s="43" t="str">
        <f t="shared" si="18"/>
        <v>.</v>
      </c>
      <c r="CA28" s="116">
        <f>'042313'!AA48</f>
        <v>543</v>
      </c>
      <c r="CB28" s="43">
        <f>'042313'!AC48/'042313'!AA48</f>
        <v>0.68508287292817682</v>
      </c>
      <c r="CC28" s="169">
        <f>'042313'!AG48</f>
        <v>0.61</v>
      </c>
      <c r="CD28" s="43" t="str">
        <f t="shared" si="19"/>
        <v>.</v>
      </c>
      <c r="CE28">
        <f>'060513'!D63</f>
        <v>167</v>
      </c>
      <c r="CF28">
        <f>'060513'!F63/'060513'!D63</f>
        <v>0.28742514970059879</v>
      </c>
      <c r="CG28" s="169">
        <f>'060513'!J63</f>
        <v>-7.5630252100840331E-2</v>
      </c>
      <c r="CH28" s="43" t="str">
        <f t="shared" si="20"/>
        <v>.</v>
      </c>
      <c r="CI28">
        <f>'060513'!K63</f>
        <v>140</v>
      </c>
      <c r="CJ28">
        <f>'060513'!M63/'060513'!K63</f>
        <v>0.41428571428571431</v>
      </c>
      <c r="CK28" s="169">
        <f>'060513'!Q63</f>
        <v>-3.6585365853658534E-2</v>
      </c>
      <c r="CL28" s="43" t="str">
        <f t="shared" si="21"/>
        <v>.</v>
      </c>
      <c r="CM28">
        <f>'060513'!S63</f>
        <v>86</v>
      </c>
      <c r="CN28">
        <f>'060513'!U63/'060513'!S63</f>
        <v>0.67441860465116277</v>
      </c>
      <c r="CO28" s="169">
        <f>'060513'!Y63</f>
        <v>3.5714285714285712E-2</v>
      </c>
      <c r="CP28" s="43" t="str">
        <f t="shared" si="22"/>
        <v>.</v>
      </c>
      <c r="CQ28">
        <f>'060513'!AA63</f>
        <v>134</v>
      </c>
      <c r="CR28">
        <f>'060513'!AC63/'060513'!AA63</f>
        <v>0.58208955223880599</v>
      </c>
      <c r="CS28" s="169">
        <f>'060513'!AG63</f>
        <v>-0.14285714285714285</v>
      </c>
      <c r="CT28" s="43" t="str">
        <f t="shared" si="23"/>
        <v>.</v>
      </c>
      <c r="CU28" s="87">
        <v>6</v>
      </c>
      <c r="CV28" s="89">
        <f t="shared" si="24"/>
        <v>0.2608695652173913</v>
      </c>
      <c r="CW28" s="200">
        <f t="shared" si="25"/>
        <v>2.8303098572105601E-2</v>
      </c>
      <c r="CX28" s="43">
        <f t="shared" si="26"/>
        <v>3.9300155523829254E-2</v>
      </c>
    </row>
    <row r="29" spans="1:102">
      <c r="A29">
        <v>26</v>
      </c>
      <c r="B29" t="s">
        <v>91</v>
      </c>
      <c r="C29" s="116">
        <f>'100512'!D60</f>
        <v>2703.2373014796735</v>
      </c>
      <c r="D29" s="43">
        <f>'100512'!F60/'100512'!D60</f>
        <v>6.0622056247907159E-3</v>
      </c>
      <c r="E29" s="43">
        <f>'100512'!I60</f>
        <v>3.3164001919828131E-3</v>
      </c>
      <c r="F29" s="43">
        <f t="shared" si="0"/>
        <v>3.3164001919828131E-3</v>
      </c>
      <c r="G29" s="116">
        <f>'100512'!K60</f>
        <v>2746.3731593603648</v>
      </c>
      <c r="H29" s="43">
        <f>'100512'!M60/'100512'!K60</f>
        <v>7.2283537026649964E-3</v>
      </c>
      <c r="I29" s="43">
        <f>'100512'!P60</f>
        <v>-6.2953829742176453E-4</v>
      </c>
      <c r="J29" s="43">
        <f t="shared" si="1"/>
        <v>-6.2953829742176453E-4</v>
      </c>
      <c r="K29" s="116">
        <f>'100512'!R60</f>
        <v>4007.2071802632845</v>
      </c>
      <c r="L29" s="43">
        <f>'100512'!T60/'100512'!R60</f>
        <v>7.6151062117569999E-3</v>
      </c>
      <c r="M29" s="43">
        <f>'100512'!W60</f>
        <v>-1.7943110979752681E-3</v>
      </c>
      <c r="N29" s="43">
        <f t="shared" si="2"/>
        <v>-1.7943110979752681E-3</v>
      </c>
      <c r="O29" s="116">
        <f>'100512'!Y60</f>
        <v>2580.582085293066</v>
      </c>
      <c r="P29" s="43">
        <f>'100512'!AA60/'100512'!Y60</f>
        <v>6.3712975347994848E-3</v>
      </c>
      <c r="Q29" s="43">
        <f>'100512'!AD60</f>
        <v>1.1699605675839658E-3</v>
      </c>
      <c r="R29" s="43">
        <f t="shared" si="3"/>
        <v>1.1699605675839658E-3</v>
      </c>
      <c r="S29" s="116">
        <f>'111411'!E50</f>
        <v>225</v>
      </c>
      <c r="T29">
        <f>'111411'!F49/'111411'!D49</f>
        <v>1.0373443983402489E-2</v>
      </c>
      <c r="U29" s="169">
        <f>'111411'!I49</f>
        <v>0.01</v>
      </c>
      <c r="V29" s="43">
        <f t="shared" si="4"/>
        <v>0.01</v>
      </c>
      <c r="W29" s="116">
        <f>'111411'!J49</f>
        <v>1729</v>
      </c>
      <c r="X29">
        <f>'111411'!L49/'111411'!J49</f>
        <v>1.098901098901099E-2</v>
      </c>
      <c r="Y29" s="169">
        <f>'111411'!O49</f>
        <v>0.01</v>
      </c>
      <c r="Z29" s="43">
        <f t="shared" si="5"/>
        <v>0.01</v>
      </c>
      <c r="AA29" s="116">
        <f>'111411'!P49</f>
        <v>1518</v>
      </c>
      <c r="AB29" s="43">
        <f>'111411'!R49/'111411'!P49</f>
        <v>1.3175230566534914E-2</v>
      </c>
      <c r="AC29" s="43">
        <f>'111411'!U49</f>
        <v>0</v>
      </c>
      <c r="AD29" s="43">
        <f t="shared" si="6"/>
        <v>0</v>
      </c>
      <c r="AE29" s="116">
        <f>'111411'!V49</f>
        <v>197</v>
      </c>
      <c r="AF29" s="43">
        <f>'111411'!X49/'111411'!V49</f>
        <v>3.553299492385787E-2</v>
      </c>
      <c r="AG29" s="43">
        <f>'111411'!AA49</f>
        <v>0.01</v>
      </c>
      <c r="AH29" s="43">
        <f t="shared" si="7"/>
        <v>0.01</v>
      </c>
      <c r="AI29">
        <f>'121911'!D49</f>
        <v>1723</v>
      </c>
      <c r="AJ29">
        <f>'121911'!F49/'121911'!D49</f>
        <v>3.5983749274521186E-2</v>
      </c>
      <c r="AK29" s="169">
        <f>'121911'!J49</f>
        <v>-2.2275737507525588E-2</v>
      </c>
      <c r="AL29" s="43">
        <f t="shared" si="8"/>
        <v>-2.2275737507525588E-2</v>
      </c>
      <c r="AM29">
        <f>'121911'!K49</f>
        <v>274</v>
      </c>
      <c r="AN29">
        <f>'121911'!M49/'121911'!K49</f>
        <v>2.9197080291970802E-2</v>
      </c>
      <c r="AO29" s="169">
        <f>'121911'!Q49</f>
        <v>1.1278195488721804E-2</v>
      </c>
      <c r="AP29" s="43">
        <f t="shared" si="9"/>
        <v>1.1278195488721804E-2</v>
      </c>
      <c r="AQ29">
        <f>'121911'!R49</f>
        <v>2061</v>
      </c>
      <c r="AR29">
        <f>'121911'!T49/'121911'!R49</f>
        <v>1.4556040756914119E-2</v>
      </c>
      <c r="AS29" s="169">
        <f>'121911'!X49</f>
        <v>2.9542097488921715E-3</v>
      </c>
      <c r="AT29" s="43">
        <f t="shared" si="10"/>
        <v>2.9542097488921715E-3</v>
      </c>
      <c r="AU29">
        <f>'121911'!Y49</f>
        <v>6</v>
      </c>
      <c r="AV29">
        <f>'121911'!AA49/'121911'!Y49</f>
        <v>0.83333333333333337</v>
      </c>
      <c r="AW29">
        <f>'121911'!AD49</f>
        <v>3</v>
      </c>
      <c r="AX29" s="43" t="str">
        <f t="shared" si="11"/>
        <v>.</v>
      </c>
      <c r="AY29" s="116">
        <f>'032113'!C49</f>
        <v>40</v>
      </c>
      <c r="AZ29" s="43">
        <f>'032113'!E49/'032113'!C49</f>
        <v>0.05</v>
      </c>
      <c r="BA29" s="169">
        <f>'032113'!H49</f>
        <v>0.13157894736842105</v>
      </c>
      <c r="BB29" s="43" t="str">
        <f t="shared" si="12"/>
        <v>.</v>
      </c>
      <c r="BC29" s="116">
        <f>'032113'!I49</f>
        <v>3765</v>
      </c>
      <c r="BD29" s="43">
        <f>'032113'!K49/'032113'!I49</f>
        <v>7.9681274900398409E-4</v>
      </c>
      <c r="BE29" s="43">
        <f>'032113'!N49</f>
        <v>4.2530568846358323E-3</v>
      </c>
      <c r="BF29" s="43">
        <f t="shared" si="13"/>
        <v>4.2530568846358323E-3</v>
      </c>
      <c r="BG29" s="116">
        <f>'032113'!P49</f>
        <v>1334</v>
      </c>
      <c r="BH29" s="43">
        <f>'032113'!R49/'032113'!P49</f>
        <v>8.395802098950525E-2</v>
      </c>
      <c r="BI29" s="43">
        <f>'032113'!U49</f>
        <v>2.1276595744680851E-2</v>
      </c>
      <c r="BJ29" s="43">
        <f t="shared" si="14"/>
        <v>2.1276595744680851E-2</v>
      </c>
      <c r="BK29" s="116">
        <f>'032113'!W49</f>
        <v>1672</v>
      </c>
      <c r="BL29" s="43">
        <f>'032113'!Y49/'032113'!W49</f>
        <v>3.9473684210526314E-2</v>
      </c>
      <c r="BM29" s="43">
        <f>'032113'!AB49</f>
        <v>1.8057285180572851E-2</v>
      </c>
      <c r="BN29" s="43">
        <f t="shared" si="15"/>
        <v>1.8057285180572851E-2</v>
      </c>
      <c r="BO29" s="116">
        <f>'042313'!C49</f>
        <v>1806</v>
      </c>
      <c r="BP29" s="43">
        <f>'042313'!E49/'042313'!C49</f>
        <v>4.8726467331118496E-2</v>
      </c>
      <c r="BQ29" s="169">
        <f>'042313'!I49</f>
        <v>0</v>
      </c>
      <c r="BR29" s="43">
        <f t="shared" si="16"/>
        <v>0</v>
      </c>
      <c r="BS29" s="116">
        <f>'042313'!K49</f>
        <v>318</v>
      </c>
      <c r="BT29" s="43">
        <f>'042313'!M49/'042313'!K49</f>
        <v>5.9748427672955975E-2</v>
      </c>
      <c r="BU29" s="169">
        <f>'042313'!Q49</f>
        <v>-0.03</v>
      </c>
      <c r="BV29" s="43">
        <f t="shared" si="17"/>
        <v>-0.03</v>
      </c>
      <c r="BW29" s="116">
        <f>'042313'!S49</f>
        <v>219</v>
      </c>
      <c r="BX29" s="43">
        <f>'042313'!U49/'042313'!S49</f>
        <v>4.1095890410958902E-2</v>
      </c>
      <c r="BY29" s="169">
        <f>'042313'!Y49</f>
        <v>0.02</v>
      </c>
      <c r="BZ29" s="43">
        <f t="shared" si="18"/>
        <v>0.02</v>
      </c>
      <c r="CA29" s="116">
        <f>'042313'!AA49</f>
        <v>4304</v>
      </c>
      <c r="CB29" s="43">
        <f>'042313'!AC49/'042313'!AA49</f>
        <v>4.1356877323420076E-2</v>
      </c>
      <c r="CC29" s="169">
        <f>'042313'!AG49</f>
        <v>0</v>
      </c>
      <c r="CD29" s="43">
        <f t="shared" si="19"/>
        <v>0</v>
      </c>
      <c r="CE29">
        <f>'060513'!D64</f>
        <v>46</v>
      </c>
      <c r="CF29">
        <f>'060513'!F64/'060513'!D64</f>
        <v>0.13043478260869565</v>
      </c>
      <c r="CG29" s="169">
        <f>'060513'!J64</f>
        <v>-0.1</v>
      </c>
      <c r="CH29" s="43" t="str">
        <f t="shared" si="20"/>
        <v>.</v>
      </c>
      <c r="CI29">
        <f>'060513'!K64</f>
        <v>35</v>
      </c>
      <c r="CJ29">
        <f>'060513'!M64/'060513'!K64</f>
        <v>0.62857142857142856</v>
      </c>
      <c r="CK29" s="169">
        <f>'060513'!Q64</f>
        <v>-0.69230769230769229</v>
      </c>
      <c r="CL29" s="43" t="str">
        <f t="shared" si="21"/>
        <v>.</v>
      </c>
      <c r="CM29">
        <f>'060513'!S64</f>
        <v>36</v>
      </c>
      <c r="CN29">
        <f>'060513'!U64/'060513'!S64</f>
        <v>0.77777777777777779</v>
      </c>
      <c r="CO29" s="169">
        <f>'060513'!Y64</f>
        <v>-1.5</v>
      </c>
      <c r="CP29" s="43" t="str">
        <f t="shared" si="22"/>
        <v>.</v>
      </c>
      <c r="CQ29">
        <f>'060513'!AA64</f>
        <v>43</v>
      </c>
      <c r="CR29">
        <f>'060513'!AC64/'060513'!AA64</f>
        <v>0.83720930232558144</v>
      </c>
      <c r="CS29" s="169">
        <f>'060513'!AG64</f>
        <v>-1.7142857142857142</v>
      </c>
      <c r="CT29" s="43" t="str">
        <f t="shared" si="23"/>
        <v>.</v>
      </c>
      <c r="CU29" s="87">
        <v>18</v>
      </c>
      <c r="CV29" s="89">
        <f t="shared" si="24"/>
        <v>0.78260869565217395</v>
      </c>
      <c r="CW29" s="200">
        <f t="shared" si="25"/>
        <v>5.4753823065092294E-3</v>
      </c>
      <c r="CX29" s="43">
        <f t="shared" si="26"/>
        <v>1.0536562703190214E-2</v>
      </c>
    </row>
    <row r="30" spans="1:102">
      <c r="A30">
        <v>27</v>
      </c>
      <c r="B30" t="s">
        <v>93</v>
      </c>
      <c r="C30" s="116">
        <f>'100512'!D61</f>
        <v>3795.5705368712902</v>
      </c>
      <c r="D30" s="43">
        <f>'100512'!F61/'100512'!D61</f>
        <v>3.6318247511721309E-2</v>
      </c>
      <c r="E30" s="43">
        <f>'100512'!I61</f>
        <v>4.6094410900713659E-3</v>
      </c>
      <c r="F30" s="43">
        <f t="shared" si="0"/>
        <v>4.6094410900713659E-3</v>
      </c>
      <c r="G30" s="116">
        <f>'100512'!K61</f>
        <v>3567.3874098139322</v>
      </c>
      <c r="H30" s="43">
        <f>'100512'!M61/'100512'!K61</f>
        <v>2.9341612330624222E-2</v>
      </c>
      <c r="I30" s="43">
        <f>'100512'!P61</f>
        <v>-8.5651514432283117E-3</v>
      </c>
      <c r="J30" s="43">
        <f t="shared" si="1"/>
        <v>-8.5651514432283117E-3</v>
      </c>
      <c r="K30" s="116">
        <f>'100512'!R61</f>
        <v>5254.9529963806417</v>
      </c>
      <c r="L30" s="43">
        <f>'100512'!T61/'100512'!R61</f>
        <v>2.340931243907925E-2</v>
      </c>
      <c r="M30" s="43">
        <f>'100512'!W61</f>
        <v>-1.7173016822898224E-3</v>
      </c>
      <c r="N30" s="43">
        <f t="shared" si="2"/>
        <v>-1.7173016822898224E-3</v>
      </c>
      <c r="O30" s="116">
        <f>'100512'!Y61</f>
        <v>3446.3731468493002</v>
      </c>
      <c r="P30" s="43">
        <f>'100512'!AA61/'100512'!Y61</f>
        <v>2.4194328895578286E-2</v>
      </c>
      <c r="Q30" s="43">
        <f>'100512'!AD61</f>
        <v>-4.8496025864571031E-3</v>
      </c>
      <c r="R30" s="43">
        <f t="shared" si="3"/>
        <v>-4.8496025864571031E-3</v>
      </c>
      <c r="S30" s="116">
        <f>'111411'!E51</f>
        <v>2</v>
      </c>
      <c r="T30">
        <f>'111411'!F50/'111411'!D50</f>
        <v>3.8805136795086542E-2</v>
      </c>
      <c r="U30" s="169">
        <f>'111411'!I50</f>
        <v>0.03</v>
      </c>
      <c r="V30" s="43" t="str">
        <f t="shared" si="4"/>
        <v>.</v>
      </c>
      <c r="W30" s="116">
        <f>'111411'!J50</f>
        <v>3804</v>
      </c>
      <c r="X30">
        <f>'111411'!L50/'111411'!J50</f>
        <v>2.0767613038906414E-2</v>
      </c>
      <c r="Y30" s="169">
        <f>'111411'!O50</f>
        <v>0</v>
      </c>
      <c r="Z30" s="43">
        <f t="shared" si="5"/>
        <v>0</v>
      </c>
      <c r="AA30" s="116">
        <f>'111411'!P50</f>
        <v>2533</v>
      </c>
      <c r="AB30" s="43">
        <f>'111411'!R50/'111411'!P50</f>
        <v>1.1054086063955783E-2</v>
      </c>
      <c r="AC30" s="43">
        <f>'111411'!U50</f>
        <v>0.01</v>
      </c>
      <c r="AD30" s="43">
        <f t="shared" si="6"/>
        <v>0.01</v>
      </c>
      <c r="AE30" s="116">
        <f>'111411'!V50</f>
        <v>298</v>
      </c>
      <c r="AF30" s="43">
        <f>'111411'!X50/'111411'!V50</f>
        <v>2.6845637583892617E-2</v>
      </c>
      <c r="AG30" s="43">
        <f>'111411'!AA50</f>
        <v>0</v>
      </c>
      <c r="AH30" s="43">
        <f t="shared" si="7"/>
        <v>0</v>
      </c>
      <c r="AI30">
        <f>'121911'!D50</f>
        <v>2464</v>
      </c>
      <c r="AJ30">
        <f>'121911'!F50/'121911'!D50</f>
        <v>3.125E-2</v>
      </c>
      <c r="AK30" s="169">
        <f>'121911'!J50</f>
        <v>-2.0108923334729786E-2</v>
      </c>
      <c r="AL30" s="43">
        <f t="shared" si="8"/>
        <v>-2.0108923334729786E-2</v>
      </c>
      <c r="AM30">
        <f>'121911'!K50</f>
        <v>442</v>
      </c>
      <c r="AN30">
        <f>'121911'!M50/'121911'!K50</f>
        <v>6.7873303167420816E-3</v>
      </c>
      <c r="AO30" s="169">
        <f>'121911'!Q50</f>
        <v>1.5945330296127564E-2</v>
      </c>
      <c r="AP30" s="43">
        <f t="shared" si="9"/>
        <v>1.5945330296127564E-2</v>
      </c>
      <c r="AQ30">
        <f>'121911'!R50</f>
        <v>2722</v>
      </c>
      <c r="AR30">
        <f>'121911'!T50/'121911'!R50</f>
        <v>1.6164584864070537E-2</v>
      </c>
      <c r="AS30" s="169">
        <f>'121911'!X50</f>
        <v>1.8670649738610904E-3</v>
      </c>
      <c r="AT30" s="43">
        <f t="shared" si="10"/>
        <v>1.8670649738610904E-3</v>
      </c>
      <c r="AU30">
        <f>'121911'!Y50</f>
        <v>3</v>
      </c>
      <c r="AV30">
        <f>'121911'!AA50/'121911'!Y50</f>
        <v>1.6666666666666667</v>
      </c>
      <c r="AW30">
        <f>'121911'!AD50</f>
        <v>0.5</v>
      </c>
      <c r="AX30" s="43" t="str">
        <f t="shared" si="11"/>
        <v>.</v>
      </c>
      <c r="AY30" s="116">
        <f>'032113'!C50</f>
        <v>147</v>
      </c>
      <c r="AZ30" s="43">
        <f>'032113'!E50/'032113'!C50</f>
        <v>4.7619047619047616E-2</v>
      </c>
      <c r="BA30" s="169">
        <f>'032113'!H50</f>
        <v>5.7142857142857141E-2</v>
      </c>
      <c r="BB30" s="43">
        <f t="shared" si="12"/>
        <v>5.7142857142857141E-2</v>
      </c>
      <c r="BC30" s="116">
        <f>'032113'!I50</f>
        <v>5520</v>
      </c>
      <c r="BD30" s="43">
        <f>'032113'!K50/'032113'!I50</f>
        <v>1.6304347826086956E-3</v>
      </c>
      <c r="BE30" s="43">
        <f>'032113'!N50</f>
        <v>7.2582108510252223E-4</v>
      </c>
      <c r="BF30" s="43">
        <f t="shared" si="13"/>
        <v>7.2582108510252223E-4</v>
      </c>
      <c r="BG30" s="116">
        <f>'032113'!P50</f>
        <v>3551</v>
      </c>
      <c r="BH30" s="43">
        <f>'032113'!R50/'032113'!P50</f>
        <v>2.8724303013235707E-2</v>
      </c>
      <c r="BI30" s="43">
        <f>'032113'!U50</f>
        <v>1.2177442737025224E-2</v>
      </c>
      <c r="BJ30" s="43">
        <f t="shared" si="14"/>
        <v>1.2177442737025224E-2</v>
      </c>
      <c r="BK30" s="116">
        <f>'032113'!W50</f>
        <v>2975</v>
      </c>
      <c r="BL30" s="43">
        <f>'032113'!Y50/'032113'!W50</f>
        <v>2.1848739495798318E-2</v>
      </c>
      <c r="BM30" s="43">
        <f>'032113'!AB50</f>
        <v>2.2336769759450172E-2</v>
      </c>
      <c r="BN30" s="43">
        <f t="shared" si="15"/>
        <v>2.2336769759450172E-2</v>
      </c>
      <c r="BO30" s="116">
        <f>'042313'!C50</f>
        <v>4429</v>
      </c>
      <c r="BP30" s="43">
        <f>'042313'!E50/'042313'!C50</f>
        <v>5.01241815308196E-2</v>
      </c>
      <c r="BQ30" s="169">
        <f>'042313'!I50</f>
        <v>0</v>
      </c>
      <c r="BR30" s="43">
        <f t="shared" si="16"/>
        <v>0</v>
      </c>
      <c r="BS30" s="116">
        <f>'042313'!K50</f>
        <v>1859</v>
      </c>
      <c r="BT30" s="43">
        <f>'042313'!M50/'042313'!K50</f>
        <v>8.49919311457773E-2</v>
      </c>
      <c r="BU30" s="169">
        <f>'042313'!Q50</f>
        <v>-0.02</v>
      </c>
      <c r="BV30" s="43">
        <f t="shared" si="17"/>
        <v>-0.02</v>
      </c>
      <c r="BW30" s="116">
        <f>'042313'!S50</f>
        <v>2037</v>
      </c>
      <c r="BX30" s="43">
        <f>'042313'!U50/'042313'!S50</f>
        <v>8.247422680412371E-2</v>
      </c>
      <c r="BY30" s="169">
        <f>'042313'!Y50</f>
        <v>0.01</v>
      </c>
      <c r="BZ30" s="43">
        <f t="shared" si="18"/>
        <v>0.01</v>
      </c>
      <c r="CA30" s="116">
        <f>'042313'!AA50</f>
        <v>7528</v>
      </c>
      <c r="CB30" s="43">
        <f>'042313'!AC50/'042313'!AA50</f>
        <v>5.4729011689691819E-2</v>
      </c>
      <c r="CC30" s="169">
        <f>'042313'!AG50</f>
        <v>0.01</v>
      </c>
      <c r="CD30" s="43">
        <f t="shared" si="19"/>
        <v>0.01</v>
      </c>
      <c r="CE30">
        <f>'060513'!D65</f>
        <v>1245</v>
      </c>
      <c r="CF30">
        <f>'060513'!F65/'060513'!D65</f>
        <v>4.3373493975903614E-2</v>
      </c>
      <c r="CG30" s="169">
        <f>'060513'!J65</f>
        <v>-5.0377833753148613E-3</v>
      </c>
      <c r="CH30" s="43">
        <f t="shared" si="20"/>
        <v>-5.0377833753148613E-3</v>
      </c>
      <c r="CI30">
        <f>'060513'!K65</f>
        <v>2009</v>
      </c>
      <c r="CJ30">
        <f>'060513'!M65/'060513'!K65</f>
        <v>4.5793927327028375E-2</v>
      </c>
      <c r="CK30" s="169">
        <f>'060513'!Q65</f>
        <v>-4.6948356807511738E-3</v>
      </c>
      <c r="CL30" s="43">
        <f t="shared" si="21"/>
        <v>-4.6948356807511738E-3</v>
      </c>
      <c r="CM30">
        <f>'060513'!S65</f>
        <v>1884</v>
      </c>
      <c r="CN30">
        <f>'060513'!U65/'060513'!S65</f>
        <v>5.8386411889596604E-2</v>
      </c>
      <c r="CO30" s="169">
        <f>'060513'!Y65</f>
        <v>-3.9458850056369784E-3</v>
      </c>
      <c r="CP30" s="43">
        <f t="shared" si="22"/>
        <v>-3.9458850056369784E-3</v>
      </c>
      <c r="CQ30">
        <f>'060513'!AA65</f>
        <v>1744</v>
      </c>
      <c r="CR30">
        <f>'060513'!AC65/'060513'!AA65</f>
        <v>7.1674311926605505E-2</v>
      </c>
      <c r="CS30" s="169">
        <f>'060513'!AG65</f>
        <v>-1.2970969734403953E-2</v>
      </c>
      <c r="CT30" s="43">
        <f t="shared" si="23"/>
        <v>-1.2970969734403953E-2</v>
      </c>
      <c r="CU30" s="87">
        <v>22</v>
      </c>
      <c r="CV30" s="89">
        <f t="shared" si="24"/>
        <v>0.95652173913043481</v>
      </c>
      <c r="CW30" s="200">
        <f t="shared" si="25"/>
        <v>4.6290556640525239E-3</v>
      </c>
      <c r="CX30" s="43">
        <f t="shared" si="26"/>
        <v>1.6321359103592566E-2</v>
      </c>
    </row>
    <row r="31" spans="1:102">
      <c r="A31">
        <v>28</v>
      </c>
      <c r="B31" t="s">
        <v>95</v>
      </c>
      <c r="C31" s="116">
        <f>'100512'!D62</f>
        <v>35.6445582075159</v>
      </c>
      <c r="D31" s="43">
        <f>'100512'!F62/'100512'!D62</f>
        <v>0.32452930756469767</v>
      </c>
      <c r="E31" s="43">
        <f>'100512'!I62</f>
        <v>0.16615333366186949</v>
      </c>
      <c r="F31" s="43" t="str">
        <f t="shared" si="0"/>
        <v>.</v>
      </c>
      <c r="G31" s="116">
        <f>'100512'!K62</f>
        <v>55.807504605994126</v>
      </c>
      <c r="H31" s="43">
        <f>'100512'!M62/'100512'!K62</f>
        <v>0.30721135085426121</v>
      </c>
      <c r="I31" s="43">
        <f>'100512'!P62</f>
        <v>6.8263859659630721E-2</v>
      </c>
      <c r="J31" s="43" t="str">
        <f t="shared" si="1"/>
        <v>.</v>
      </c>
      <c r="K31" s="116">
        <f>'100512'!R62</f>
        <v>51.327447871624869</v>
      </c>
      <c r="L31" s="43">
        <f>'100512'!T62/'100512'!R62</f>
        <v>0.50162812369455545</v>
      </c>
      <c r="M31" s="43">
        <f>'100512'!W62</f>
        <v>-0.51438786238274381</v>
      </c>
      <c r="N31" s="43" t="str">
        <f t="shared" si="2"/>
        <v>.</v>
      </c>
      <c r="O31" s="116">
        <f>'100512'!Y62</f>
        <v>38.829417306158376</v>
      </c>
      <c r="P31" s="43">
        <f>'100512'!AA62/'100512'!Y62</f>
        <v>0.24196170869609163</v>
      </c>
      <c r="Q31" s="43">
        <f>'100512'!AD62</f>
        <v>0.14316304150837744</v>
      </c>
      <c r="R31" s="43" t="str">
        <f t="shared" si="3"/>
        <v>.</v>
      </c>
      <c r="S31" s="116">
        <f>'111411'!E52</f>
        <v>27</v>
      </c>
      <c r="T31">
        <f>'111411'!F51/'111411'!D51</f>
        <v>0.2857142857142857</v>
      </c>
      <c r="U31" s="169">
        <f>'111411'!I51</f>
        <v>-0.23</v>
      </c>
      <c r="V31" s="43" t="str">
        <f t="shared" si="4"/>
        <v>.</v>
      </c>
      <c r="W31" s="116">
        <f>'111411'!J51</f>
        <v>8</v>
      </c>
      <c r="X31">
        <f>'111411'!L51/'111411'!J51</f>
        <v>0.75</v>
      </c>
      <c r="Y31" s="169">
        <f>'111411'!O51</f>
        <v>-0.68</v>
      </c>
      <c r="Z31" s="43" t="str">
        <f t="shared" si="5"/>
        <v>.</v>
      </c>
      <c r="AA31" s="116">
        <f>'111411'!P51</f>
        <v>3</v>
      </c>
      <c r="AB31" s="43">
        <f>'111411'!R51/'111411'!P51</f>
        <v>1</v>
      </c>
      <c r="AC31" s="43">
        <f>'111411'!U51</f>
        <v>2.4</v>
      </c>
      <c r="AD31" s="43" t="str">
        <f t="shared" si="6"/>
        <v>.</v>
      </c>
      <c r="AE31" s="116">
        <f>'111411'!V51</f>
        <v>2</v>
      </c>
      <c r="AF31" s="43">
        <f>'111411'!X51/'111411'!V51</f>
        <v>0</v>
      </c>
      <c r="AG31" s="43">
        <f>'111411'!AA51</f>
        <v>0.47</v>
      </c>
      <c r="AH31" s="43" t="str">
        <f t="shared" si="7"/>
        <v>.</v>
      </c>
      <c r="AI31">
        <f>'121911'!D51</f>
        <v>4</v>
      </c>
      <c r="AJ31">
        <f>'121911'!F51/'121911'!D51</f>
        <v>0.25</v>
      </c>
      <c r="AK31" s="169">
        <f>'121911'!J51</f>
        <v>-0.33333333333333331</v>
      </c>
      <c r="AL31" s="43" t="str">
        <f t="shared" si="8"/>
        <v>.</v>
      </c>
      <c r="AM31">
        <f>'121911'!K51</f>
        <v>2</v>
      </c>
      <c r="AN31">
        <f>'121911'!M51/'121911'!K51</f>
        <v>0</v>
      </c>
      <c r="AO31" s="169">
        <f>'121911'!Q51</f>
        <v>0.5</v>
      </c>
      <c r="AP31" s="43" t="str">
        <f t="shared" si="9"/>
        <v>.</v>
      </c>
      <c r="AQ31">
        <f>'121911'!R51</f>
        <v>9</v>
      </c>
      <c r="AR31">
        <f>'121911'!T51/'121911'!R51</f>
        <v>0.44444444444444442</v>
      </c>
      <c r="AS31" s="169">
        <f>'121911'!X51</f>
        <v>0</v>
      </c>
      <c r="AT31" s="43" t="str">
        <f t="shared" si="10"/>
        <v>.</v>
      </c>
      <c r="AU31">
        <f>'121911'!Y51</f>
        <v>0</v>
      </c>
      <c r="AV31" t="s">
        <v>406</v>
      </c>
      <c r="AW31">
        <f>'121911'!AD51</f>
        <v>1</v>
      </c>
      <c r="AX31" s="43" t="str">
        <f t="shared" si="11"/>
        <v>.</v>
      </c>
      <c r="AY31" s="116">
        <f>'032113'!C51</f>
        <v>2</v>
      </c>
      <c r="AZ31" s="43">
        <f>'032113'!E51/'032113'!C51</f>
        <v>1</v>
      </c>
      <c r="BA31" s="169" t="s">
        <v>406</v>
      </c>
      <c r="BB31" s="43" t="str">
        <f t="shared" si="12"/>
        <v>.</v>
      </c>
      <c r="BC31" s="116">
        <f>'032113'!I51</f>
        <v>16</v>
      </c>
      <c r="BD31" s="43">
        <f>'032113'!K51/'032113'!I51</f>
        <v>0.5</v>
      </c>
      <c r="BE31" s="43">
        <f>'032113'!N51</f>
        <v>-0.375</v>
      </c>
      <c r="BF31" s="43" t="str">
        <f t="shared" si="13"/>
        <v>.</v>
      </c>
      <c r="BG31" s="116">
        <f>'032113'!P51</f>
        <v>9</v>
      </c>
      <c r="BH31" s="43">
        <f>'032113'!R51/'032113'!P51</f>
        <v>0.33333333333333331</v>
      </c>
      <c r="BI31" s="43">
        <f>'032113'!U51</f>
        <v>0</v>
      </c>
      <c r="BJ31" s="43" t="str">
        <f t="shared" si="14"/>
        <v>.</v>
      </c>
      <c r="BK31" s="116">
        <f>'032113'!W51</f>
        <v>9</v>
      </c>
      <c r="BL31" s="43">
        <f>'032113'!Y51/'032113'!W51</f>
        <v>0.1111111111111111</v>
      </c>
      <c r="BM31" s="43">
        <f>'032113'!AB51</f>
        <v>-0.125</v>
      </c>
      <c r="BN31" s="43" t="str">
        <f t="shared" si="15"/>
        <v>.</v>
      </c>
      <c r="BO31" s="116">
        <f>'042313'!C51</f>
        <v>13</v>
      </c>
      <c r="BP31" s="43">
        <f>'042313'!E51/'042313'!C51</f>
        <v>0.23076923076923078</v>
      </c>
      <c r="BQ31" s="169">
        <f>'042313'!I51</f>
        <v>-0.16</v>
      </c>
      <c r="BR31" s="43" t="str">
        <f t="shared" si="16"/>
        <v>.</v>
      </c>
      <c r="BS31" s="116">
        <f>'042313'!K51</f>
        <v>19</v>
      </c>
      <c r="BT31" s="43">
        <f>'042313'!M51/'042313'!K51</f>
        <v>0.15789473684210525</v>
      </c>
      <c r="BU31" s="169">
        <f>'042313'!Q51</f>
        <v>-0.06</v>
      </c>
      <c r="BV31" s="43" t="str">
        <f t="shared" si="17"/>
        <v>.</v>
      </c>
      <c r="BW31" s="116">
        <f>'042313'!S51</f>
        <v>4</v>
      </c>
      <c r="BX31" s="43">
        <f>'042313'!U51/'042313'!S51</f>
        <v>0.25</v>
      </c>
      <c r="BY31" s="169">
        <f>'042313'!Y51</f>
        <v>-0.34</v>
      </c>
      <c r="BZ31" s="43" t="str">
        <f t="shared" si="18"/>
        <v>.</v>
      </c>
      <c r="CA31" s="116">
        <f>'042313'!AA51</f>
        <v>16</v>
      </c>
      <c r="CB31" s="43">
        <f>'042313'!AC51/'042313'!AA51</f>
        <v>0.1875</v>
      </c>
      <c r="CC31" s="169">
        <f>'042313'!AG51</f>
        <v>0.15</v>
      </c>
      <c r="CD31" s="43" t="str">
        <f t="shared" si="19"/>
        <v>.</v>
      </c>
      <c r="CE31">
        <f>'060513'!D66</f>
        <v>56</v>
      </c>
      <c r="CF31">
        <f>'060513'!F66/'060513'!D66</f>
        <v>0.125</v>
      </c>
      <c r="CG31" s="169">
        <f>'060513'!J66</f>
        <v>-2.0408163265306121E-2</v>
      </c>
      <c r="CH31" s="43" t="str">
        <f t="shared" si="20"/>
        <v>.</v>
      </c>
      <c r="CI31">
        <f>'060513'!K66</f>
        <v>95</v>
      </c>
      <c r="CJ31">
        <f>'060513'!M66/'060513'!K66</f>
        <v>4.2105263157894736E-2</v>
      </c>
      <c r="CK31" s="169">
        <f>'060513'!Q66</f>
        <v>6.5934065934065936E-2</v>
      </c>
      <c r="CL31" s="43" t="str">
        <f t="shared" si="21"/>
        <v>.</v>
      </c>
      <c r="CM31">
        <f>'060513'!S66</f>
        <v>71</v>
      </c>
      <c r="CN31">
        <f>'060513'!U66/'060513'!S66</f>
        <v>5.6338028169014086E-2</v>
      </c>
      <c r="CO31" s="169">
        <f>'060513'!Y66</f>
        <v>7.4626865671641784E-2</v>
      </c>
      <c r="CP31" s="43" t="str">
        <f t="shared" si="22"/>
        <v>.</v>
      </c>
      <c r="CQ31">
        <f>'060513'!AA66</f>
        <v>62</v>
      </c>
      <c r="CR31">
        <f>'060513'!AC66/'060513'!AA66</f>
        <v>9.6774193548387094E-2</v>
      </c>
      <c r="CS31" s="169">
        <f>'060513'!AG66</f>
        <v>1.7857142857142856E-2</v>
      </c>
      <c r="CT31" s="43" t="str">
        <f t="shared" si="23"/>
        <v>.</v>
      </c>
      <c r="CV31" s="89">
        <f t="shared" si="24"/>
        <v>0</v>
      </c>
      <c r="CW31" s="200" t="e">
        <f t="shared" si="25"/>
        <v>#DIV/0!</v>
      </c>
      <c r="CX31" s="43" t="e">
        <f t="shared" si="26"/>
        <v>#DIV/0!</v>
      </c>
    </row>
    <row r="32" spans="1:102">
      <c r="A32">
        <v>29</v>
      </c>
      <c r="B32" t="s">
        <v>97</v>
      </c>
      <c r="C32" s="116">
        <f>'100512'!D63</f>
        <v>850.87009914715372</v>
      </c>
      <c r="D32" s="43">
        <f>'100512'!F63/'100512'!D63</f>
        <v>6.9108662230275147E-2</v>
      </c>
      <c r="E32" s="43">
        <f>'100512'!I63</f>
        <v>3.1526473071819211E-3</v>
      </c>
      <c r="F32" s="43">
        <f t="shared" si="0"/>
        <v>3.1526473071819211E-3</v>
      </c>
      <c r="G32" s="116">
        <f>'100512'!K63</f>
        <v>811.3552592717607</v>
      </c>
      <c r="H32" s="43">
        <f>'100512'!M63/'100512'!K63</f>
        <v>3.8925414825588658E-2</v>
      </c>
      <c r="I32" s="43">
        <f>'100512'!P63</f>
        <v>1.2355220907231653E-2</v>
      </c>
      <c r="J32" s="43">
        <f t="shared" si="1"/>
        <v>1.2355220907231653E-2</v>
      </c>
      <c r="K32" s="116">
        <f>'100512'!R63</f>
        <v>1129.2038531757471</v>
      </c>
      <c r="L32" s="43">
        <f>'100512'!T63/'100512'!R63</f>
        <v>5.911442535121024E-2</v>
      </c>
      <c r="M32" s="43">
        <f>'100512'!W63</f>
        <v>-1.2892709784465078E-2</v>
      </c>
      <c r="N32" s="43">
        <f t="shared" si="2"/>
        <v>-1.2892709784465078E-2</v>
      </c>
      <c r="O32" s="116">
        <f>'100512'!Y63</f>
        <v>709.42394862062326</v>
      </c>
      <c r="P32" s="43">
        <f>'100512'!AA63/'100512'!Y63</f>
        <v>3.8074965625069151E-2</v>
      </c>
      <c r="Q32" s="43">
        <f>'100512'!AD63</f>
        <v>1.59724858718009E-2</v>
      </c>
      <c r="R32" s="43">
        <f t="shared" si="3"/>
        <v>1.59724858718009E-2</v>
      </c>
      <c r="S32" s="116">
        <f>'111411'!E53</f>
        <v>185</v>
      </c>
      <c r="T32">
        <f>'111411'!F52/'111411'!D52</f>
        <v>3.5278154681139755E-2</v>
      </c>
      <c r="U32" s="169">
        <f>'111411'!I52</f>
        <v>0</v>
      </c>
      <c r="V32" s="43">
        <f t="shared" si="4"/>
        <v>0</v>
      </c>
      <c r="W32" s="116">
        <f>'111411'!J52</f>
        <v>725</v>
      </c>
      <c r="X32">
        <f>'111411'!L52/'111411'!J52</f>
        <v>4.5517241379310347E-2</v>
      </c>
      <c r="Y32" s="169">
        <f>'111411'!O52</f>
        <v>0.02</v>
      </c>
      <c r="Z32" s="43">
        <f t="shared" si="5"/>
        <v>0.02</v>
      </c>
      <c r="AA32" s="116">
        <f>'111411'!P52</f>
        <v>523</v>
      </c>
      <c r="AB32" s="43">
        <f>'111411'!R52/'111411'!P52</f>
        <v>1.338432122370937E-2</v>
      </c>
      <c r="AC32" s="43">
        <f>'111411'!U52</f>
        <v>0.01</v>
      </c>
      <c r="AD32" s="43">
        <f t="shared" si="6"/>
        <v>0.01</v>
      </c>
      <c r="AE32" s="116">
        <f>'111411'!V52</f>
        <v>67</v>
      </c>
      <c r="AF32" s="43">
        <f>'111411'!X52/'111411'!V52</f>
        <v>2.9850746268656716E-2</v>
      </c>
      <c r="AG32" s="43">
        <f>'111411'!AA52</f>
        <v>0.04</v>
      </c>
      <c r="AH32" s="43" t="str">
        <f t="shared" si="7"/>
        <v>.</v>
      </c>
      <c r="AI32">
        <f>'121911'!D52</f>
        <v>512</v>
      </c>
      <c r="AJ32">
        <f>'121911'!F52/'121911'!D52</f>
        <v>6.4453125E-2</v>
      </c>
      <c r="AK32" s="169">
        <f>'121911'!J52</f>
        <v>-4.8016701461377868E-2</v>
      </c>
      <c r="AL32" s="43">
        <f t="shared" si="8"/>
        <v>-4.8016701461377868E-2</v>
      </c>
      <c r="AM32">
        <f>'121911'!K52</f>
        <v>83</v>
      </c>
      <c r="AN32">
        <f>'121911'!M52/'121911'!K52</f>
        <v>4.8192771084337352E-2</v>
      </c>
      <c r="AO32" s="169">
        <f>'121911'!Q52</f>
        <v>1.2658227848101266E-2</v>
      </c>
      <c r="AP32" s="43" t="str">
        <f t="shared" si="9"/>
        <v>.</v>
      </c>
      <c r="AQ32">
        <f>'121911'!R52</f>
        <v>539</v>
      </c>
      <c r="AR32">
        <f>'121911'!T52/'121911'!R52</f>
        <v>3.7105751391465679E-2</v>
      </c>
      <c r="AS32" s="169">
        <f>'121911'!X52</f>
        <v>0</v>
      </c>
      <c r="AT32" s="43">
        <f t="shared" si="10"/>
        <v>0</v>
      </c>
      <c r="AU32">
        <f>'121911'!Y52</f>
        <v>2</v>
      </c>
      <c r="AV32">
        <f>'121911'!AA52/'121911'!Y52</f>
        <v>1</v>
      </c>
      <c r="AW32" t="e">
        <f>'121911'!AD52</f>
        <v>#DIV/0!</v>
      </c>
      <c r="AX32" s="43" t="str">
        <f t="shared" si="11"/>
        <v>.</v>
      </c>
      <c r="AY32" s="116">
        <f>'032113'!C52</f>
        <v>40</v>
      </c>
      <c r="AZ32" s="43">
        <f>'032113'!E52/'032113'!C52</f>
        <v>0.05</v>
      </c>
      <c r="BA32" s="169">
        <f>'032113'!H52</f>
        <v>5.2631578947368418E-2</v>
      </c>
      <c r="BB32" s="43" t="str">
        <f t="shared" si="12"/>
        <v>.</v>
      </c>
      <c r="BC32" s="116">
        <f>'032113'!I52</f>
        <v>1147</v>
      </c>
      <c r="BD32" s="43">
        <f>'032113'!K52/'032113'!I52</f>
        <v>0</v>
      </c>
      <c r="BE32" s="43">
        <f>'032113'!N52</f>
        <v>1.1333914559721011E-2</v>
      </c>
      <c r="BF32" s="43">
        <f t="shared" si="13"/>
        <v>1.1333914559721011E-2</v>
      </c>
      <c r="BG32" s="116">
        <f>'032113'!P52</f>
        <v>663</v>
      </c>
      <c r="BH32" s="43">
        <f>'032113'!R52/'032113'!P52</f>
        <v>8.4464555052790352E-2</v>
      </c>
      <c r="BI32" s="43">
        <f>'032113'!U52</f>
        <v>2.6359143327841845E-2</v>
      </c>
      <c r="BJ32" s="43">
        <f t="shared" si="14"/>
        <v>2.6359143327841845E-2</v>
      </c>
      <c r="BK32" s="116">
        <f>'032113'!W52</f>
        <v>737</v>
      </c>
      <c r="BL32" s="43">
        <f>'032113'!Y52/'032113'!W52</f>
        <v>7.4626865671641784E-2</v>
      </c>
      <c r="BM32" s="43">
        <f>'032113'!AB52</f>
        <v>1.6129032258064516E-2</v>
      </c>
      <c r="BN32" s="43">
        <f t="shared" si="15"/>
        <v>1.6129032258064516E-2</v>
      </c>
      <c r="BO32" s="116">
        <f>'042313'!C52</f>
        <v>987</v>
      </c>
      <c r="BP32" s="43">
        <f>'042313'!E52/'042313'!C52</f>
        <v>5.5724417426545089E-2</v>
      </c>
      <c r="BQ32" s="169">
        <f>'042313'!I52</f>
        <v>0.02</v>
      </c>
      <c r="BR32" s="43">
        <f t="shared" si="16"/>
        <v>0.02</v>
      </c>
      <c r="BS32" s="116">
        <f>'042313'!K52</f>
        <v>625</v>
      </c>
      <c r="BT32" s="43">
        <f>'042313'!M52/'042313'!K52</f>
        <v>0.1168</v>
      </c>
      <c r="BU32" s="169">
        <f>'042313'!Q52</f>
        <v>0.04</v>
      </c>
      <c r="BV32" s="43">
        <f t="shared" si="17"/>
        <v>0.04</v>
      </c>
      <c r="BW32" s="116">
        <f>'042313'!S52</f>
        <v>487</v>
      </c>
      <c r="BX32" s="43">
        <f>'042313'!U52/'042313'!S52</f>
        <v>0.13141683778234087</v>
      </c>
      <c r="BY32" s="169">
        <f>'042313'!Y52</f>
        <v>0.06</v>
      </c>
      <c r="BZ32" s="43">
        <f t="shared" si="18"/>
        <v>0.06</v>
      </c>
      <c r="CA32" s="116">
        <f>'042313'!AA52</f>
        <v>1702</v>
      </c>
      <c r="CB32" s="43">
        <f>'042313'!AC52/'042313'!AA52</f>
        <v>6.2279670975323151E-2</v>
      </c>
      <c r="CC32" s="169">
        <f>'042313'!AG52</f>
        <v>0.01</v>
      </c>
      <c r="CD32" s="43">
        <f t="shared" si="19"/>
        <v>0.01</v>
      </c>
      <c r="CE32">
        <f>'060513'!D67</f>
        <v>548</v>
      </c>
      <c r="CF32">
        <f>'060513'!F67/'060513'!D67</f>
        <v>0.12773722627737227</v>
      </c>
      <c r="CG32" s="169">
        <f>'060513'!J67</f>
        <v>2.5104602510460251E-2</v>
      </c>
      <c r="CH32" s="43">
        <f t="shared" si="20"/>
        <v>2.5104602510460251E-2</v>
      </c>
      <c r="CI32">
        <f>'060513'!K67</f>
        <v>813</v>
      </c>
      <c r="CJ32">
        <f>'060513'!M67/'060513'!K67</f>
        <v>8.9790897908979095E-2</v>
      </c>
      <c r="CK32" s="169">
        <f>'060513'!Q67</f>
        <v>3.3783783783783786E-2</v>
      </c>
      <c r="CL32" s="43">
        <f t="shared" si="21"/>
        <v>3.3783783783783786E-2</v>
      </c>
      <c r="CM32">
        <f>'060513'!S67</f>
        <v>741</v>
      </c>
      <c r="CN32">
        <f>'060513'!U67/'060513'!S67</f>
        <v>7.1524966261808362E-2</v>
      </c>
      <c r="CO32" s="169">
        <f>'060513'!Y67</f>
        <v>9.5930232558139539E-2</v>
      </c>
      <c r="CP32" s="43">
        <f t="shared" si="22"/>
        <v>9.5930232558139539E-2</v>
      </c>
      <c r="CQ32">
        <f>'060513'!AA67</f>
        <v>699</v>
      </c>
      <c r="CR32">
        <f>'060513'!AC67/'060513'!AA67</f>
        <v>6.8669527896995708E-2</v>
      </c>
      <c r="CS32" s="169">
        <f>'060513'!AG67</f>
        <v>0.11827956989247312</v>
      </c>
      <c r="CT32" s="43">
        <f t="shared" si="23"/>
        <v>0.11827956989247312</v>
      </c>
      <c r="CU32" s="87">
        <v>20</v>
      </c>
      <c r="CV32" s="89">
        <f t="shared" si="24"/>
        <v>0.86956521739130432</v>
      </c>
      <c r="CW32" s="200">
        <f t="shared" si="25"/>
        <v>2.1905095248258549E-2</v>
      </c>
      <c r="CX32" s="43">
        <f t="shared" si="26"/>
        <v>3.901104823669805E-2</v>
      </c>
    </row>
    <row r="33" spans="1:111">
      <c r="A33">
        <v>30</v>
      </c>
      <c r="B33" t="s">
        <v>99</v>
      </c>
      <c r="C33" s="116">
        <f>'100512'!D64</f>
        <v>10170.197333725102</v>
      </c>
      <c r="D33" s="43">
        <f>'100512'!F64/'100512'!D64</f>
        <v>1.4028080489041198E-2</v>
      </c>
      <c r="E33" s="43">
        <f>'100512'!I64</f>
        <v>1.934603940223234E-2</v>
      </c>
      <c r="F33" s="43">
        <f t="shared" si="0"/>
        <v>1.934603940223234E-2</v>
      </c>
      <c r="G33" s="116">
        <f>'100512'!K64</f>
        <v>10633.476069926726</v>
      </c>
      <c r="H33" s="43">
        <f>'100512'!M64/'100512'!K64</f>
        <v>1.2644081053156491E-2</v>
      </c>
      <c r="I33" s="43">
        <f>'100512'!P64</f>
        <v>1.9071133078363632E-2</v>
      </c>
      <c r="J33" s="43">
        <f t="shared" si="1"/>
        <v>1.9071133078363632E-2</v>
      </c>
      <c r="K33" s="116">
        <f>'100512'!R64</f>
        <v>14528.111911854201</v>
      </c>
      <c r="L33" s="43">
        <f>'100512'!T64/'100512'!R64</f>
        <v>1.5818877012724598E-2</v>
      </c>
      <c r="M33" s="43">
        <f>'100512'!W64</f>
        <v>6.4416518801291072E-3</v>
      </c>
      <c r="N33" s="43">
        <f t="shared" si="2"/>
        <v>6.4416518801291072E-3</v>
      </c>
      <c r="O33" s="116">
        <f>'100512'!Y64</f>
        <v>9253.9946433974201</v>
      </c>
      <c r="P33" s="43">
        <f>'100512'!AA64/'100512'!Y64</f>
        <v>1.8909260887411447E-2</v>
      </c>
      <c r="Q33" s="43">
        <f>'100512'!AD64</f>
        <v>6.4228373654482505E-3</v>
      </c>
      <c r="R33" s="43">
        <f t="shared" si="3"/>
        <v>6.4228373654482505E-3</v>
      </c>
      <c r="S33" s="116">
        <f>'111411'!E54</f>
        <v>1577</v>
      </c>
      <c r="T33">
        <f>'111411'!F53/'111411'!D53</f>
        <v>1.849141944924837E-2</v>
      </c>
      <c r="U33" s="169">
        <f>'111411'!I53</f>
        <v>0.01</v>
      </c>
      <c r="V33" s="43">
        <f t="shared" si="4"/>
        <v>0.01</v>
      </c>
      <c r="W33" s="116">
        <f>'111411'!J53</f>
        <v>6161</v>
      </c>
      <c r="X33">
        <f>'111411'!L53/'111411'!J53</f>
        <v>1.9639668884921278E-2</v>
      </c>
      <c r="Y33" s="169">
        <f>'111411'!O53</f>
        <v>0.01</v>
      </c>
      <c r="Z33" s="43">
        <f t="shared" si="5"/>
        <v>0.01</v>
      </c>
      <c r="AA33" s="116">
        <f>'111411'!P53</f>
        <v>3420</v>
      </c>
      <c r="AB33" s="43">
        <f>'111411'!R53/'111411'!P53</f>
        <v>1.1403508771929825E-2</v>
      </c>
      <c r="AC33" s="43">
        <f>'111411'!U53</f>
        <v>0.01</v>
      </c>
      <c r="AD33" s="43">
        <f t="shared" si="6"/>
        <v>0.01</v>
      </c>
      <c r="AE33" s="116">
        <f>'111411'!V53</f>
        <v>374</v>
      </c>
      <c r="AF33" s="43">
        <f>'111411'!X53/'111411'!V53</f>
        <v>1.06951871657754E-2</v>
      </c>
      <c r="AG33" s="43">
        <f>'111411'!AA53</f>
        <v>0.03</v>
      </c>
      <c r="AH33" s="43">
        <f t="shared" si="7"/>
        <v>0.03</v>
      </c>
      <c r="AI33">
        <f>'121911'!D53</f>
        <v>3151</v>
      </c>
      <c r="AJ33">
        <f>'121911'!F53/'121911'!D53</f>
        <v>9.5525230085687085E-2</v>
      </c>
      <c r="AK33" s="169">
        <f>'121911'!J53</f>
        <v>-4.2105263157894736E-2</v>
      </c>
      <c r="AL33" s="43">
        <f t="shared" si="8"/>
        <v>-4.2105263157894736E-2</v>
      </c>
      <c r="AM33">
        <f>'121911'!K53</f>
        <v>840</v>
      </c>
      <c r="AN33">
        <f>'121911'!M53/'121911'!K53</f>
        <v>0.3345238095238095</v>
      </c>
      <c r="AO33" s="169">
        <f>'121911'!Q53</f>
        <v>-5.3667262969588549E-2</v>
      </c>
      <c r="AP33" s="43" t="str">
        <f t="shared" si="9"/>
        <v>.</v>
      </c>
      <c r="AQ33">
        <f>'121911'!R53</f>
        <v>4135</v>
      </c>
      <c r="AR33">
        <f>'121911'!T53/'121911'!R53</f>
        <v>2.2249093107617895E-2</v>
      </c>
      <c r="AS33" s="169">
        <f>'121911'!X53</f>
        <v>1.8055899084837991E-2</v>
      </c>
      <c r="AT33" s="43">
        <f t="shared" si="10"/>
        <v>1.8055899084837991E-2</v>
      </c>
      <c r="AU33">
        <f>'121911'!Y53</f>
        <v>16</v>
      </c>
      <c r="AV33">
        <f>'121911'!AA53/'121911'!Y53</f>
        <v>0.25</v>
      </c>
      <c r="AW33">
        <f>'121911'!AD53</f>
        <v>0.33333333333333331</v>
      </c>
      <c r="AX33" s="43" t="str">
        <f t="shared" si="11"/>
        <v>.</v>
      </c>
      <c r="AY33" s="116">
        <f>'032113'!C53</f>
        <v>281</v>
      </c>
      <c r="AZ33" s="43">
        <f>'032113'!E53/'032113'!C53</f>
        <v>0.2206405693950178</v>
      </c>
      <c r="BA33" s="169">
        <f>'032113'!H53</f>
        <v>3.1963470319634701E-2</v>
      </c>
      <c r="BB33" s="43">
        <f t="shared" si="12"/>
        <v>3.1963470319634701E-2</v>
      </c>
      <c r="BC33" s="116">
        <f>'032113'!I53</f>
        <v>9625</v>
      </c>
      <c r="BD33" s="43">
        <f>'032113'!K53/'032113'!I53</f>
        <v>1.0285714285714285E-2</v>
      </c>
      <c r="BE33" s="43">
        <f>'032113'!N53</f>
        <v>-1.6796136888515641E-3</v>
      </c>
      <c r="BF33" s="43">
        <f t="shared" si="13"/>
        <v>-1.6796136888515641E-3</v>
      </c>
      <c r="BG33" s="116">
        <f>'032113'!P53</f>
        <v>9353</v>
      </c>
      <c r="BH33" s="43">
        <f>'032113'!R53/'032113'!P53</f>
        <v>6.3936704800598737E-2</v>
      </c>
      <c r="BI33" s="43">
        <f>'032113'!U53</f>
        <v>1.8960593946316391E-2</v>
      </c>
      <c r="BJ33" s="43">
        <f t="shared" si="14"/>
        <v>1.8960593946316391E-2</v>
      </c>
      <c r="BK33" s="116">
        <f>'032113'!W53</f>
        <v>7550</v>
      </c>
      <c r="BL33" s="43">
        <f>'032113'!Y53/'032113'!W53</f>
        <v>5.0596026490066226E-2</v>
      </c>
      <c r="BM33" s="43">
        <f>'032113'!AB53</f>
        <v>2.4553571428571428E-2</v>
      </c>
      <c r="BN33" s="43">
        <f t="shared" si="15"/>
        <v>2.4553571428571428E-2</v>
      </c>
      <c r="BO33" s="116">
        <f>'042313'!C53</f>
        <v>6860</v>
      </c>
      <c r="BP33" s="43">
        <f>'042313'!E53/'042313'!C53</f>
        <v>0.33192419825072889</v>
      </c>
      <c r="BQ33" s="169">
        <f>'042313'!I53</f>
        <v>7.0000000000000007E-2</v>
      </c>
      <c r="BR33" s="43" t="str">
        <f t="shared" si="16"/>
        <v>.</v>
      </c>
      <c r="BS33" s="116">
        <f>'042313'!K53</f>
        <v>3131</v>
      </c>
      <c r="BT33" s="43">
        <f>'042313'!M53/'042313'!K53</f>
        <v>0.35132545512615776</v>
      </c>
      <c r="BU33" s="169">
        <f>'042313'!Q53</f>
        <v>-0.02</v>
      </c>
      <c r="BV33" s="43" t="str">
        <f t="shared" si="17"/>
        <v>.</v>
      </c>
      <c r="BW33" s="116">
        <f>'042313'!S53</f>
        <v>3183</v>
      </c>
      <c r="BX33" s="43">
        <f>'042313'!U53/'042313'!S53</f>
        <v>0.29060634621426329</v>
      </c>
      <c r="BY33" s="169">
        <f>'042313'!Y53</f>
        <v>0</v>
      </c>
      <c r="BZ33" s="43" t="str">
        <f t="shared" si="18"/>
        <v>.</v>
      </c>
      <c r="CA33" s="116">
        <f>'042313'!AA53</f>
        <v>12956</v>
      </c>
      <c r="CB33" s="43">
        <f>'042313'!AC53/'042313'!AA53</f>
        <v>0.13144489039827106</v>
      </c>
      <c r="CC33" s="169">
        <f>'042313'!AG53</f>
        <v>0.03</v>
      </c>
      <c r="CD33" s="43">
        <f t="shared" si="19"/>
        <v>0.03</v>
      </c>
      <c r="CE33">
        <f>'060513'!D68</f>
        <v>792</v>
      </c>
      <c r="CF33">
        <f>'060513'!F68/'060513'!D68</f>
        <v>2.7777777777777776E-2</v>
      </c>
      <c r="CG33" s="169">
        <f>'060513'!J68</f>
        <v>1.6883116883116882E-2</v>
      </c>
      <c r="CH33" s="43">
        <f t="shared" si="20"/>
        <v>1.6883116883116882E-2</v>
      </c>
      <c r="CI33">
        <f>'060513'!K68</f>
        <v>1856</v>
      </c>
      <c r="CJ33">
        <f>'060513'!M68/'060513'!K68</f>
        <v>5.7650862068965518E-2</v>
      </c>
      <c r="CK33" s="169">
        <f>'060513'!Q68</f>
        <v>-1.3150371640937679E-2</v>
      </c>
      <c r="CL33" s="43">
        <f t="shared" si="21"/>
        <v>-1.3150371640937679E-2</v>
      </c>
      <c r="CM33">
        <f>'060513'!S68</f>
        <v>1522</v>
      </c>
      <c r="CN33">
        <f>'060513'!U68/'060513'!S68</f>
        <v>0.4776609724047306</v>
      </c>
      <c r="CO33" s="169">
        <f>'060513'!Y68</f>
        <v>-0.20251572327044026</v>
      </c>
      <c r="CP33" s="43" t="str">
        <f t="shared" si="22"/>
        <v>.</v>
      </c>
      <c r="CQ33">
        <f>'060513'!AA68</f>
        <v>1049</v>
      </c>
      <c r="CR33">
        <f>'060513'!AC68/'060513'!AA68</f>
        <v>6.3870352716873219E-2</v>
      </c>
      <c r="CS33" s="169">
        <f>'060513'!AG68</f>
        <v>8.45213849287169E-2</v>
      </c>
      <c r="CT33" s="43">
        <f t="shared" si="23"/>
        <v>8.45213849287169E-2</v>
      </c>
      <c r="CU33" s="87">
        <v>18</v>
      </c>
      <c r="CV33" s="89">
        <f t="shared" si="24"/>
        <v>0.78260869565217395</v>
      </c>
      <c r="CW33" s="200">
        <f t="shared" si="25"/>
        <v>1.5435372526268632E-2</v>
      </c>
      <c r="CX33" s="43">
        <f t="shared" si="26"/>
        <v>2.5338945743690396E-2</v>
      </c>
    </row>
    <row r="34" spans="1:111">
      <c r="A34">
        <v>31</v>
      </c>
      <c r="B34" t="s">
        <v>101</v>
      </c>
      <c r="C34" s="116">
        <f>'100512'!D65</f>
        <v>3287.3481262996115</v>
      </c>
      <c r="D34" s="43">
        <f>'100512'!F65/'100512'!D65</f>
        <v>0.48941418456598729</v>
      </c>
      <c r="E34" s="43">
        <f>'100512'!I65</f>
        <v>-6.0888953730107208E-3</v>
      </c>
      <c r="F34" s="43" t="str">
        <f t="shared" si="0"/>
        <v>.</v>
      </c>
      <c r="G34" s="116">
        <f>'100512'!K65</f>
        <v>2489.8732824212761</v>
      </c>
      <c r="H34" s="43">
        <f>'100512'!M65/'100512'!K65</f>
        <v>0.30478599808435913</v>
      </c>
      <c r="I34" s="43">
        <f>'100512'!P65</f>
        <v>1.1144471141886738E-2</v>
      </c>
      <c r="J34" s="43" t="str">
        <f t="shared" si="1"/>
        <v>.</v>
      </c>
      <c r="K34" s="116">
        <f>'100512'!R65</f>
        <v>3819.0065380673268</v>
      </c>
      <c r="L34" s="43">
        <f>'100512'!T65/'100512'!R65</f>
        <v>0.36980471170428131</v>
      </c>
      <c r="M34" s="43">
        <f>'100512'!W65</f>
        <v>3.790216628230679E-2</v>
      </c>
      <c r="N34" s="43" t="str">
        <f t="shared" si="2"/>
        <v>.</v>
      </c>
      <c r="O34" s="116">
        <f>'100512'!Y65</f>
        <v>2611.0159529114067</v>
      </c>
      <c r="P34" s="43">
        <f>'100512'!AA65/'100512'!Y65</f>
        <v>0.43989280500787636</v>
      </c>
      <c r="Q34" s="43">
        <f>'100512'!AD65</f>
        <v>-0.13463776270087416</v>
      </c>
      <c r="R34" s="43" t="str">
        <f t="shared" si="3"/>
        <v>.</v>
      </c>
      <c r="S34" s="116">
        <f>'111411'!E55</f>
        <v>28</v>
      </c>
      <c r="T34">
        <f>'111411'!F54/'111411'!D54</f>
        <v>0.28403064230995873</v>
      </c>
      <c r="U34" s="169">
        <f>'111411'!I54</f>
        <v>0.25</v>
      </c>
      <c r="V34" s="43" t="str">
        <f t="shared" si="4"/>
        <v>.</v>
      </c>
      <c r="W34" s="116">
        <f>'111411'!J54</f>
        <v>3259</v>
      </c>
      <c r="X34">
        <f>'111411'!L54/'111411'!J54</f>
        <v>0.29426204357164776</v>
      </c>
      <c r="Y34" s="169">
        <f>'111411'!O54</f>
        <v>0.05</v>
      </c>
      <c r="Z34" s="43" t="str">
        <f t="shared" si="5"/>
        <v>.</v>
      </c>
      <c r="AA34" s="116">
        <f>'111411'!P54</f>
        <v>1198</v>
      </c>
      <c r="AB34" s="43">
        <f>'111411'!R54/'111411'!P54</f>
        <v>4.340567612687813E-2</v>
      </c>
      <c r="AC34" s="43">
        <f>'111411'!U54</f>
        <v>0.01</v>
      </c>
      <c r="AD34" s="43">
        <f t="shared" si="6"/>
        <v>0.01</v>
      </c>
      <c r="AE34" s="116">
        <f>'111411'!V54</f>
        <v>138</v>
      </c>
      <c r="AF34" s="43">
        <f>'111411'!X54/'111411'!V54</f>
        <v>0.10144927536231885</v>
      </c>
      <c r="AG34" s="43">
        <f>'111411'!AA54</f>
        <v>-0.01</v>
      </c>
      <c r="AH34" s="43">
        <f t="shared" si="7"/>
        <v>-0.01</v>
      </c>
      <c r="AI34">
        <f>'121911'!D54</f>
        <v>1033</v>
      </c>
      <c r="AJ34">
        <f>'121911'!F54/'121911'!D54</f>
        <v>0.12971926427879962</v>
      </c>
      <c r="AK34" s="169">
        <f>'121911'!J54</f>
        <v>-0.10122358175750834</v>
      </c>
      <c r="AL34" s="43">
        <f t="shared" si="8"/>
        <v>-0.10122358175750834</v>
      </c>
      <c r="AM34">
        <f>'121911'!K54</f>
        <v>404</v>
      </c>
      <c r="AN34">
        <f>'121911'!M54/'121911'!K54</f>
        <v>0.66584158415841588</v>
      </c>
      <c r="AO34" s="169">
        <f>'121911'!Q54</f>
        <v>-0.15555555555555556</v>
      </c>
      <c r="AP34" s="43" t="str">
        <f t="shared" si="9"/>
        <v>.</v>
      </c>
      <c r="AQ34">
        <f>'121911'!R54</f>
        <v>1083</v>
      </c>
      <c r="AR34">
        <f>'121911'!T54/'121911'!R54</f>
        <v>5.2631578947368418E-2</v>
      </c>
      <c r="AS34" s="169">
        <f>'121911'!X54</f>
        <v>1.4619883040935672E-2</v>
      </c>
      <c r="AT34" s="43">
        <f t="shared" si="10"/>
        <v>1.4619883040935672E-2</v>
      </c>
      <c r="AU34">
        <f>'121911'!Y54</f>
        <v>8</v>
      </c>
      <c r="AV34">
        <f>'121911'!AA54/'121911'!Y54</f>
        <v>0.125</v>
      </c>
      <c r="AW34">
        <f>'121911'!AD54</f>
        <v>0.42857142857142855</v>
      </c>
      <c r="AX34" s="43" t="str">
        <f t="shared" si="11"/>
        <v>.</v>
      </c>
      <c r="AY34" s="116">
        <f>'032113'!C54</f>
        <v>133</v>
      </c>
      <c r="AZ34" s="43">
        <f>'032113'!E54/'032113'!C54</f>
        <v>0.33834586466165412</v>
      </c>
      <c r="BA34" s="169">
        <f>'032113'!H54</f>
        <v>2.2727272727272728E-2</v>
      </c>
      <c r="BB34" s="43" t="str">
        <f t="shared" si="12"/>
        <v>.</v>
      </c>
      <c r="BC34" s="116">
        <f>'032113'!I54</f>
        <v>2757</v>
      </c>
      <c r="BD34" s="43">
        <f>'032113'!K54/'032113'!I54</f>
        <v>2.5389916575988395E-3</v>
      </c>
      <c r="BE34" s="43">
        <f>'032113'!N54</f>
        <v>2.5454545454545456E-3</v>
      </c>
      <c r="BF34" s="43">
        <f t="shared" si="13"/>
        <v>2.5454545454545456E-3</v>
      </c>
      <c r="BG34" s="116">
        <f>'032113'!P54</f>
        <v>2625</v>
      </c>
      <c r="BH34" s="43">
        <f>'032113'!R54/'032113'!P54</f>
        <v>5.6000000000000001E-2</v>
      </c>
      <c r="BI34" s="43">
        <f>'032113'!U54</f>
        <v>2.9459241323648102E-2</v>
      </c>
      <c r="BJ34" s="43">
        <f t="shared" si="14"/>
        <v>2.9459241323648102E-2</v>
      </c>
      <c r="BK34" s="116">
        <f>'032113'!W54</f>
        <v>2133</v>
      </c>
      <c r="BL34" s="43">
        <f>'032113'!Y54/'032113'!W54</f>
        <v>8.2512892639474922E-2</v>
      </c>
      <c r="BM34" s="43">
        <f>'032113'!AB54</f>
        <v>1.2263668880940215E-2</v>
      </c>
      <c r="BN34" s="43">
        <f t="shared" si="15"/>
        <v>1.2263668880940215E-2</v>
      </c>
      <c r="BO34" s="116">
        <f>'042313'!C54</f>
        <v>3291</v>
      </c>
      <c r="BP34" s="43">
        <f>'042313'!E54/'042313'!C54</f>
        <v>0.25159525979945307</v>
      </c>
      <c r="BQ34" s="169">
        <f>'042313'!I54</f>
        <v>0.04</v>
      </c>
      <c r="BR34" s="43" t="str">
        <f t="shared" si="16"/>
        <v>.</v>
      </c>
      <c r="BS34" s="116">
        <f>'042313'!K54</f>
        <v>5966</v>
      </c>
      <c r="BT34" s="43">
        <f>'042313'!M54/'042313'!K54</f>
        <v>0.85635266510224606</v>
      </c>
      <c r="BU34" s="169">
        <f>'042313'!Q54</f>
        <v>-0.15</v>
      </c>
      <c r="BV34" s="43" t="str">
        <f t="shared" si="17"/>
        <v>.</v>
      </c>
      <c r="BW34" s="116">
        <f>'042313'!S54</f>
        <v>5525</v>
      </c>
      <c r="BX34" s="43">
        <f>'042313'!U54/'042313'!S54</f>
        <v>0.61719457013574663</v>
      </c>
      <c r="BY34" s="169">
        <f>'042313'!Y54</f>
        <v>0.2</v>
      </c>
      <c r="BZ34" s="43" t="str">
        <f t="shared" si="18"/>
        <v>.</v>
      </c>
      <c r="CA34" s="116">
        <f>'042313'!AA54</f>
        <v>3087</v>
      </c>
      <c r="CB34" s="43">
        <f>'042313'!AC54/'042313'!AA54</f>
        <v>9.8153547133138966E-2</v>
      </c>
      <c r="CC34" s="169">
        <f>'042313'!AG54</f>
        <v>0.01</v>
      </c>
      <c r="CD34" s="43">
        <f t="shared" si="19"/>
        <v>0.01</v>
      </c>
      <c r="CE34">
        <f>'060513'!D69</f>
        <v>1441</v>
      </c>
      <c r="CF34">
        <f>'060513'!F69/'060513'!D69</f>
        <v>0.45038167938931295</v>
      </c>
      <c r="CG34" s="169">
        <f>'060513'!J69</f>
        <v>-0.35858585858585856</v>
      </c>
      <c r="CH34" s="43" t="str">
        <f t="shared" si="20"/>
        <v>.</v>
      </c>
      <c r="CI34">
        <f>'060513'!K69</f>
        <v>1080</v>
      </c>
      <c r="CJ34">
        <f>'060513'!M69/'060513'!K69</f>
        <v>0.10277777777777777</v>
      </c>
      <c r="CK34" s="169">
        <f>'060513'!Q69</f>
        <v>-4.6439628482972138E-2</v>
      </c>
      <c r="CL34" s="43">
        <f t="shared" si="21"/>
        <v>-4.6439628482972138E-2</v>
      </c>
      <c r="CM34">
        <f>'060513'!S69</f>
        <v>923</v>
      </c>
      <c r="CN34">
        <f>'060513'!U69/'060513'!S69</f>
        <v>0.11700975081256772</v>
      </c>
      <c r="CO34" s="169">
        <f>'060513'!Y69</f>
        <v>-4.6625766871165646E-2</v>
      </c>
      <c r="CP34" s="43">
        <f t="shared" si="22"/>
        <v>-4.6625766871165646E-2</v>
      </c>
      <c r="CQ34">
        <f>'060513'!AA69</f>
        <v>907</v>
      </c>
      <c r="CR34">
        <f>'060513'!AC69/'060513'!AA69</f>
        <v>0.16648291069459759</v>
      </c>
      <c r="CS34" s="169">
        <f>'060513'!AG69</f>
        <v>-3.8359788359788358E-2</v>
      </c>
      <c r="CT34" s="43">
        <f t="shared" si="23"/>
        <v>-3.8359788359788358E-2</v>
      </c>
      <c r="CU34" s="87">
        <v>11</v>
      </c>
      <c r="CV34" s="89">
        <f t="shared" si="24"/>
        <v>0.47826086956521741</v>
      </c>
      <c r="CW34" s="200">
        <f t="shared" si="25"/>
        <v>-1.488731978913236E-2</v>
      </c>
      <c r="CX34" s="43">
        <f t="shared" si="26"/>
        <v>3.892145641417414E-2</v>
      </c>
    </row>
    <row r="35" spans="1:111" s="16" customFormat="1">
      <c r="A35" s="16">
        <v>32</v>
      </c>
      <c r="B35" s="16" t="s">
        <v>103</v>
      </c>
      <c r="C35" s="241">
        <f>'100512'!D66</f>
        <v>3832.3649195371127</v>
      </c>
      <c r="D35" s="46">
        <f>'100512'!F66/'100512'!D66</f>
        <v>2.3392789121637749E-2</v>
      </c>
      <c r="E35" s="46">
        <f>'100512'!I66</f>
        <v>3.688085558514554E-2</v>
      </c>
      <c r="F35" s="46">
        <f t="shared" si="0"/>
        <v>3.688085558514554E-2</v>
      </c>
      <c r="G35" s="241">
        <f>'100512'!K66</f>
        <v>3791.6906494803316</v>
      </c>
      <c r="H35" s="46">
        <f>'100512'!M66/'100512'!K66</f>
        <v>2.2132287942723601E-2</v>
      </c>
      <c r="I35" s="46">
        <f>'100512'!P66</f>
        <v>2.6500716907586642E-2</v>
      </c>
      <c r="J35" s="46">
        <f t="shared" si="1"/>
        <v>2.6500716907586642E-2</v>
      </c>
      <c r="K35" s="241">
        <f>'100512'!R66</f>
        <v>5536.0318775823962</v>
      </c>
      <c r="L35" s="46">
        <f>'100512'!T66/'100512'!R66</f>
        <v>2.4804569471872061E-2</v>
      </c>
      <c r="M35" s="46">
        <f>'100512'!W66</f>
        <v>2.2701250706022705E-2</v>
      </c>
      <c r="N35" s="46">
        <f t="shared" si="2"/>
        <v>2.2701250706022705E-2</v>
      </c>
      <c r="O35" s="241">
        <f>'100512'!Y66</f>
        <v>3466.3125773578681</v>
      </c>
      <c r="P35" s="46">
        <f>'100512'!AA66/'100512'!Y66</f>
        <v>2.7443204698841452E-2</v>
      </c>
      <c r="Q35" s="46">
        <f>'100512'!AD66</f>
        <v>3.0317375993270074E-2</v>
      </c>
      <c r="R35" s="46">
        <f t="shared" si="3"/>
        <v>3.0317375993270074E-2</v>
      </c>
      <c r="S35" s="241">
        <f>'111411'!E56</f>
        <v>2123</v>
      </c>
      <c r="T35" s="16">
        <f>'111411'!F55/'111411'!D55</f>
        <v>1.3422818791946308E-2</v>
      </c>
      <c r="U35" s="242">
        <f>'111411'!I55</f>
        <v>0.02</v>
      </c>
      <c r="V35" s="46">
        <f t="shared" si="4"/>
        <v>0.02</v>
      </c>
      <c r="W35" s="241">
        <f>'111411'!J55</f>
        <v>1674</v>
      </c>
      <c r="X35" s="16">
        <f>'111411'!L55/'111411'!J55</f>
        <v>6.7502986857825562E-2</v>
      </c>
      <c r="Y35" s="242">
        <f>'111411'!O55</f>
        <v>0.01</v>
      </c>
      <c r="Z35" s="46">
        <f t="shared" si="5"/>
        <v>0.01</v>
      </c>
      <c r="AA35" s="241">
        <f>'111411'!P55</f>
        <v>541</v>
      </c>
      <c r="AB35" s="46">
        <f>'111411'!R55/'111411'!P55</f>
        <v>6.2846580406654348E-2</v>
      </c>
      <c r="AC35" s="46">
        <f>'111411'!U55</f>
        <v>0.63</v>
      </c>
      <c r="AD35" s="46">
        <f t="shared" si="6"/>
        <v>0.63</v>
      </c>
      <c r="AE35" s="241">
        <f>'111411'!V55</f>
        <v>131</v>
      </c>
      <c r="AF35" s="46">
        <f>'111411'!X55/'111411'!V55</f>
        <v>2.2900763358778626E-2</v>
      </c>
      <c r="AG35" s="46">
        <f>'111411'!AA55</f>
        <v>0.93</v>
      </c>
      <c r="AH35" s="46">
        <f t="shared" si="7"/>
        <v>0.93</v>
      </c>
      <c r="AI35" s="16">
        <f>'121911'!D55</f>
        <v>1233</v>
      </c>
      <c r="AJ35" s="16">
        <f>'121911'!F55/'121911'!D55</f>
        <v>4.3795620437956206E-2</v>
      </c>
      <c r="AK35" s="242">
        <f>'121911'!J55</f>
        <v>0.65903307888040707</v>
      </c>
      <c r="AL35" s="46">
        <f t="shared" si="8"/>
        <v>0.65903307888040707</v>
      </c>
      <c r="AM35" s="16">
        <f>'121911'!K55</f>
        <v>463</v>
      </c>
      <c r="AN35" s="16">
        <f>'121911'!M55/'121911'!K55</f>
        <v>6.0475161987041039E-2</v>
      </c>
      <c r="AO35" s="242">
        <f>'121911'!Q55</f>
        <v>0.30344827586206896</v>
      </c>
      <c r="AP35" s="46">
        <f t="shared" si="9"/>
        <v>0.30344827586206896</v>
      </c>
      <c r="AQ35" s="16">
        <f>'121911'!R55</f>
        <v>1164</v>
      </c>
      <c r="AR35" s="16">
        <f>'121911'!T55/'121911'!R55</f>
        <v>4.2096219931271481E-2</v>
      </c>
      <c r="AS35" s="242">
        <f>'121911'!X55</f>
        <v>0.69417040358744397</v>
      </c>
      <c r="AT35" s="46">
        <f t="shared" si="10"/>
        <v>0.69417040358744397</v>
      </c>
      <c r="AU35" s="16">
        <f>'121911'!Y55</f>
        <v>2</v>
      </c>
      <c r="AV35" s="16">
        <f>'121911'!AA55/'121911'!Y55</f>
        <v>1</v>
      </c>
      <c r="AW35" s="16" t="e">
        <f>'121911'!AD55</f>
        <v>#DIV/0!</v>
      </c>
      <c r="AX35" s="46" t="str">
        <f t="shared" si="11"/>
        <v>.</v>
      </c>
      <c r="AY35" s="241">
        <f>'032113'!C55</f>
        <v>195</v>
      </c>
      <c r="AZ35" s="46">
        <f>'032113'!E55/'032113'!C55</f>
        <v>0.3487179487179487</v>
      </c>
      <c r="BA35" s="242">
        <f>'032113'!H55</f>
        <v>0.22047244094488189</v>
      </c>
      <c r="BB35" s="46" t="str">
        <f t="shared" si="12"/>
        <v>.</v>
      </c>
      <c r="BC35" s="241">
        <f>'032113'!I55</f>
        <v>3319</v>
      </c>
      <c r="BD35" s="46">
        <f>'032113'!K55/'032113'!I55</f>
        <v>2.1090689966857487E-3</v>
      </c>
      <c r="BE35" s="46">
        <f>'032113'!N55</f>
        <v>1.2192028985507246</v>
      </c>
      <c r="BF35" s="46">
        <f t="shared" si="13"/>
        <v>1.2192028985507246</v>
      </c>
      <c r="BG35" s="241">
        <f>'032113'!P55</f>
        <v>756</v>
      </c>
      <c r="BH35" s="46">
        <f>'032113'!R55/'032113'!P55</f>
        <v>0.66534391534391535</v>
      </c>
      <c r="BI35" s="46">
        <f>'032113'!U55</f>
        <v>0.28458498023715417</v>
      </c>
      <c r="BJ35" s="46" t="str">
        <f t="shared" si="14"/>
        <v>.</v>
      </c>
      <c r="BK35" s="241">
        <f>'032113'!W55</f>
        <v>398</v>
      </c>
      <c r="BL35" s="46">
        <f>'032113'!Y55/'032113'!W55</f>
        <v>3.015075376884422E-2</v>
      </c>
      <c r="BM35" s="46">
        <f>'032113'!AB55</f>
        <v>0.26683937823834197</v>
      </c>
      <c r="BN35" s="46">
        <f t="shared" si="15"/>
        <v>0.26683937823834197</v>
      </c>
      <c r="BO35" s="241">
        <f>'042313'!C55</f>
        <v>5132</v>
      </c>
      <c r="BP35" s="46">
        <f>'042313'!E55/'042313'!C55</f>
        <v>8.0280592361652373E-2</v>
      </c>
      <c r="BQ35" s="242">
        <f>'042313'!I55</f>
        <v>1.0900000000000001</v>
      </c>
      <c r="BR35" s="46">
        <f t="shared" si="16"/>
        <v>1.0900000000000001</v>
      </c>
      <c r="BS35" s="241">
        <f>'042313'!K55</f>
        <v>975</v>
      </c>
      <c r="BT35" s="46">
        <f>'042313'!M55/'042313'!K55</f>
        <v>0.10153846153846154</v>
      </c>
      <c r="BU35" s="242">
        <f>'042313'!Q55</f>
        <v>0.09</v>
      </c>
      <c r="BV35" s="46">
        <f t="shared" si="17"/>
        <v>0.09</v>
      </c>
      <c r="BW35" s="241">
        <f>'042313'!S55</f>
        <v>2115</v>
      </c>
      <c r="BX35" s="46">
        <f>'042313'!U55/'042313'!S55</f>
        <v>0.21938534278959812</v>
      </c>
      <c r="BY35" s="242">
        <f>'042313'!Y55</f>
        <v>0.21</v>
      </c>
      <c r="BZ35" s="46">
        <f t="shared" si="18"/>
        <v>0.21</v>
      </c>
      <c r="CA35" s="241">
        <f>'042313'!AA55</f>
        <v>9788</v>
      </c>
      <c r="CB35" s="46">
        <f>'042313'!AC55/'042313'!AA55</f>
        <v>4.7711483449121371E-2</v>
      </c>
      <c r="CC35" s="242">
        <f>'042313'!AG55</f>
        <v>1.26</v>
      </c>
      <c r="CD35" s="46">
        <f t="shared" si="19"/>
        <v>1.26</v>
      </c>
      <c r="CE35" s="16">
        <f>'060513'!D70</f>
        <v>979</v>
      </c>
      <c r="CF35" s="16">
        <f>'060513'!F70/'060513'!D70</f>
        <v>0.13891726251276812</v>
      </c>
      <c r="CG35" s="242">
        <f>'060513'!J70</f>
        <v>0.24673784104389088</v>
      </c>
      <c r="CH35" s="46">
        <f t="shared" si="20"/>
        <v>0.24673784104389088</v>
      </c>
      <c r="CI35" s="16">
        <f>'060513'!K70</f>
        <v>2432</v>
      </c>
      <c r="CJ35" s="16">
        <f>'060513'!M70/'060513'!K70</f>
        <v>4.8519736842105261E-2</v>
      </c>
      <c r="CK35" s="242">
        <f>'060513'!Q70</f>
        <v>0.50907519446845284</v>
      </c>
      <c r="CL35" s="46">
        <f t="shared" si="21"/>
        <v>0.50907519446845284</v>
      </c>
      <c r="CM35" s="16">
        <f>'060513'!S70</f>
        <v>4084</v>
      </c>
      <c r="CN35" s="16">
        <f>'060513'!U70/'060513'!S70</f>
        <v>5.2399608227228209E-2</v>
      </c>
      <c r="CO35" s="242">
        <f>'060513'!Y70</f>
        <v>0.99018087855297154</v>
      </c>
      <c r="CP35" s="46">
        <f t="shared" si="22"/>
        <v>0.99018087855297154</v>
      </c>
      <c r="CQ35" s="16">
        <f>'060513'!AA70</f>
        <v>3862</v>
      </c>
      <c r="CR35" s="16">
        <f>'060513'!AC70/'060513'!AA70</f>
        <v>4.7643707923355774E-2</v>
      </c>
      <c r="CS35" s="242">
        <f>'060513'!AG70</f>
        <v>0.83931484502446985</v>
      </c>
      <c r="CT35" s="46">
        <f t="shared" si="23"/>
        <v>0.83931484502446985</v>
      </c>
      <c r="CU35" s="251">
        <v>21</v>
      </c>
      <c r="CV35" s="254">
        <f t="shared" si="24"/>
        <v>0.91304347826086951</v>
      </c>
      <c r="CW35" s="243">
        <f t="shared" si="25"/>
        <v>0.48098139735316142</v>
      </c>
      <c r="CX35" s="46">
        <f t="shared" si="26"/>
        <v>0.43678795459482628</v>
      </c>
      <c r="CY35" s="244"/>
      <c r="CZ35" s="244"/>
      <c r="DA35" s="244"/>
      <c r="DB35" s="244"/>
      <c r="DC35" s="244"/>
      <c r="DD35" s="244"/>
      <c r="DE35" s="244"/>
      <c r="DF35" s="244"/>
      <c r="DG35" s="244"/>
    </row>
    <row r="36" spans="1:111">
      <c r="A36">
        <v>33</v>
      </c>
      <c r="B36" t="s">
        <v>105</v>
      </c>
      <c r="C36" s="116">
        <f>'100512'!D67</f>
        <v>1585.6079280053041</v>
      </c>
      <c r="D36" s="43">
        <f>'100512'!F67/'100512'!D67</f>
        <v>0.84870258122853859</v>
      </c>
      <c r="E36" s="43">
        <f>'100512'!I67</f>
        <v>0.74207866496210817</v>
      </c>
      <c r="F36" s="43" t="str">
        <f t="shared" si="0"/>
        <v>.</v>
      </c>
      <c r="G36" s="116">
        <f>'100512'!K67</f>
        <v>1470.3131021194606</v>
      </c>
      <c r="H36" s="43">
        <f>'100512'!M67/'100512'!K67</f>
        <v>0.93345986022916749</v>
      </c>
      <c r="I36" s="43">
        <f>'100512'!P67</f>
        <v>0.40479121193982748</v>
      </c>
      <c r="J36" s="43" t="str">
        <f t="shared" si="1"/>
        <v>.</v>
      </c>
      <c r="K36" s="116">
        <f>'100512'!R67</f>
        <v>2240.076474968771</v>
      </c>
      <c r="L36" s="43">
        <f>'100512'!T67/'100512'!R67</f>
        <v>0.97868720308134571</v>
      </c>
      <c r="M36" s="43">
        <f>'100512'!W67</f>
        <v>-2.0722749665275932</v>
      </c>
      <c r="N36" s="43" t="str">
        <f t="shared" si="2"/>
        <v>.</v>
      </c>
      <c r="O36" s="116">
        <f>'100512'!Y67</f>
        <v>1331.7440692301345</v>
      </c>
      <c r="P36" s="43">
        <f>'100512'!AA67/'100512'!Y67</f>
        <v>1.0502882798572368</v>
      </c>
      <c r="Q36" s="43">
        <f>'100512'!AD67</f>
        <v>2.4368943677805892</v>
      </c>
      <c r="R36" s="43" t="str">
        <f t="shared" si="3"/>
        <v>.</v>
      </c>
      <c r="S36" s="116">
        <f>'111411'!E57</f>
        <v>42</v>
      </c>
      <c r="T36">
        <f>'111411'!F56/'111411'!D56</f>
        <v>0.73797678275290213</v>
      </c>
      <c r="U36" s="169">
        <f>'111411'!I56</f>
        <v>0.54</v>
      </c>
      <c r="V36" s="43" t="str">
        <f t="shared" si="4"/>
        <v>.</v>
      </c>
      <c r="W36" s="116">
        <f>'111411'!J56</f>
        <v>2422</v>
      </c>
      <c r="X36">
        <f>'111411'!L56/'111411'!J56</f>
        <v>3.5920726672171756E-2</v>
      </c>
      <c r="Y36" s="169">
        <f>'111411'!O56</f>
        <v>0.15</v>
      </c>
      <c r="Z36" s="43">
        <f t="shared" si="5"/>
        <v>0.15</v>
      </c>
      <c r="AA36" s="116">
        <f>'111411'!P56</f>
        <v>558</v>
      </c>
      <c r="AB36" s="43">
        <f>'111411'!R56/'111411'!P56</f>
        <v>0.10931899641577061</v>
      </c>
      <c r="AC36" s="43">
        <f>'111411'!U56</f>
        <v>0.32</v>
      </c>
      <c r="AD36" s="43">
        <f t="shared" si="6"/>
        <v>0.32</v>
      </c>
      <c r="AE36" s="116">
        <f>'111411'!V56</f>
        <v>11</v>
      </c>
      <c r="AF36" s="43">
        <f>'111411'!X56/'111411'!V56</f>
        <v>0.72727272727272729</v>
      </c>
      <c r="AG36" s="43">
        <f>'111411'!AA56</f>
        <v>0</v>
      </c>
      <c r="AH36" s="43" t="str">
        <f t="shared" si="7"/>
        <v>.</v>
      </c>
      <c r="AI36">
        <f>'121911'!D56</f>
        <v>43</v>
      </c>
      <c r="AJ36">
        <f>'121911'!F56/'121911'!D56</f>
        <v>1.9069767441860466</v>
      </c>
      <c r="AK36" s="169">
        <f>'121911'!J56</f>
        <v>1.4102564102564104</v>
      </c>
      <c r="AL36" s="43" t="str">
        <f t="shared" si="8"/>
        <v>.</v>
      </c>
      <c r="AM36">
        <f>'121911'!K56</f>
        <v>543</v>
      </c>
      <c r="AN36">
        <f>'121911'!M56/'121911'!K56</f>
        <v>0.52670349907918967</v>
      </c>
      <c r="AO36" s="169">
        <f>'121911'!Q56</f>
        <v>0.38132295719844356</v>
      </c>
      <c r="AP36" s="43" t="str">
        <f t="shared" si="9"/>
        <v>.</v>
      </c>
      <c r="AQ36">
        <f>'121911'!R56</f>
        <v>690</v>
      </c>
      <c r="AR36">
        <f>'121911'!T56/'121911'!R56</f>
        <v>0.13623188405797101</v>
      </c>
      <c r="AS36" s="169">
        <f>'121911'!X56</f>
        <v>0.43288590604026844</v>
      </c>
      <c r="AT36" s="43">
        <f t="shared" si="10"/>
        <v>0.43288590604026844</v>
      </c>
      <c r="AU36">
        <f>'121911'!Y56</f>
        <v>7</v>
      </c>
      <c r="AV36">
        <f>'121911'!AA56/'121911'!Y56</f>
        <v>1.1428571428571428</v>
      </c>
      <c r="AW36">
        <f>'121911'!AD56</f>
        <v>2</v>
      </c>
      <c r="AX36" s="43" t="str">
        <f t="shared" si="11"/>
        <v>.</v>
      </c>
      <c r="AY36" s="116">
        <f>'032113'!C56</f>
        <v>166</v>
      </c>
      <c r="AZ36" s="43">
        <f>'032113'!E56/'032113'!C56</f>
        <v>0.2289156626506024</v>
      </c>
      <c r="BA36" s="169">
        <f>'032113'!H56</f>
        <v>0.5</v>
      </c>
      <c r="BB36" s="43">
        <f t="shared" si="12"/>
        <v>0.5</v>
      </c>
      <c r="BC36" s="116">
        <f>'032113'!I56</f>
        <v>8005</v>
      </c>
      <c r="BD36" s="43">
        <f>'032113'!K56/'032113'!I56</f>
        <v>0.46770768269831353</v>
      </c>
      <c r="BE36" s="43">
        <f>'032113'!N56</f>
        <v>1.2792771649847454</v>
      </c>
      <c r="BF36" s="43" t="str">
        <f t="shared" si="13"/>
        <v>.</v>
      </c>
      <c r="BG36" s="116">
        <f>'032113'!P56</f>
        <v>2382</v>
      </c>
      <c r="BH36" s="43">
        <f>'032113'!R56/'032113'!P56</f>
        <v>0.42989084802686817</v>
      </c>
      <c r="BI36" s="43">
        <f>'032113'!U56</f>
        <v>0.33726067746686306</v>
      </c>
      <c r="BJ36" s="43" t="str">
        <f t="shared" si="14"/>
        <v>.</v>
      </c>
      <c r="BK36" s="116">
        <f>'032113'!W56</f>
        <v>3114</v>
      </c>
      <c r="BL36" s="43">
        <f>'032113'!Y56/'032113'!W56</f>
        <v>0.60211946050096343</v>
      </c>
      <c r="BM36" s="43">
        <f>'032113'!AB56</f>
        <v>0.51089588377723971</v>
      </c>
      <c r="BN36" s="43" t="str">
        <f t="shared" si="15"/>
        <v>.</v>
      </c>
      <c r="BO36" s="116">
        <f>'042313'!C56</f>
        <v>342</v>
      </c>
      <c r="BP36" s="43">
        <f>'042313'!E56/'042313'!C56</f>
        <v>0.97660818713450293</v>
      </c>
      <c r="BQ36" s="169">
        <f>'042313'!I56</f>
        <v>1.47</v>
      </c>
      <c r="BR36" s="43" t="str">
        <f t="shared" si="16"/>
        <v>.</v>
      </c>
      <c r="BS36" s="116">
        <f>'042313'!K56</f>
        <v>1766</v>
      </c>
      <c r="BT36" s="43">
        <f>'042313'!M56/'042313'!K56</f>
        <v>1.0617214043035108</v>
      </c>
      <c r="BU36" s="169">
        <f>'042313'!Q56</f>
        <v>-0.21</v>
      </c>
      <c r="BV36" s="43" t="str">
        <f t="shared" si="17"/>
        <v>.</v>
      </c>
      <c r="BW36" s="116">
        <f>'042313'!S56</f>
        <v>3569</v>
      </c>
      <c r="BX36" s="43">
        <f>'042313'!U56/'042313'!S56</f>
        <v>0.18268422527318576</v>
      </c>
      <c r="BY36" s="169">
        <f>'042313'!Y56</f>
        <v>0.38</v>
      </c>
      <c r="BZ36" s="43">
        <f t="shared" si="18"/>
        <v>0.38</v>
      </c>
      <c r="CA36" s="116">
        <f>'042313'!AA56</f>
        <v>12999</v>
      </c>
      <c r="CB36" s="43">
        <f>'042313'!AC56/'042313'!AA56</f>
        <v>0.56942841757058238</v>
      </c>
      <c r="CC36" s="169">
        <f>'042313'!AG56</f>
        <v>1.38</v>
      </c>
      <c r="CD36" s="43" t="str">
        <f t="shared" si="19"/>
        <v>.</v>
      </c>
      <c r="CE36">
        <f>'060513'!D71</f>
        <v>1273</v>
      </c>
      <c r="CF36">
        <f>'060513'!F71/'060513'!D71</f>
        <v>0.80282796543597801</v>
      </c>
      <c r="CG36" s="169">
        <f>'060513'!J71</f>
        <v>-1.2270916334661355</v>
      </c>
      <c r="CH36" s="43" t="str">
        <f t="shared" si="20"/>
        <v>.</v>
      </c>
      <c r="CI36">
        <f>'060513'!K71</f>
        <v>4572</v>
      </c>
      <c r="CJ36">
        <f>'060513'!M71/'060513'!K71</f>
        <v>0.81911636045494318</v>
      </c>
      <c r="CK36" s="169">
        <f>'060513'!Q71</f>
        <v>-1.6565900846432891</v>
      </c>
      <c r="CL36" s="43" t="str">
        <f t="shared" si="21"/>
        <v>.</v>
      </c>
      <c r="CM36">
        <f>'060513'!S71</f>
        <v>236</v>
      </c>
      <c r="CN36">
        <f>'060513'!U71/'060513'!S71</f>
        <v>0.72457627118644063</v>
      </c>
      <c r="CO36" s="169">
        <f>'060513'!Y71</f>
        <v>-0.15384615384615385</v>
      </c>
      <c r="CP36" s="43" t="str">
        <f t="shared" si="22"/>
        <v>.</v>
      </c>
      <c r="CQ36">
        <f>'060513'!AA71</f>
        <v>1888</v>
      </c>
      <c r="CR36">
        <f>'060513'!AC71/'060513'!AA71</f>
        <v>1.0773305084745763</v>
      </c>
      <c r="CS36" s="169">
        <f>'060513'!AG71</f>
        <v>2.1506849315068495</v>
      </c>
      <c r="CT36" s="43" t="str">
        <f t="shared" si="23"/>
        <v>.</v>
      </c>
      <c r="CU36" s="87">
        <v>5</v>
      </c>
      <c r="CV36" s="89">
        <f t="shared" si="24"/>
        <v>0.21739130434782608</v>
      </c>
      <c r="CW36" s="200">
        <f t="shared" si="25"/>
        <v>0.35657718120805371</v>
      </c>
      <c r="CX36" s="43">
        <f t="shared" si="26"/>
        <v>0.13318575079273523</v>
      </c>
    </row>
    <row r="37" spans="1:111">
      <c r="A37">
        <v>34</v>
      </c>
      <c r="B37" t="s">
        <v>107</v>
      </c>
      <c r="C37" s="116">
        <f>'100512'!D68</f>
        <v>2458.3246918602904</v>
      </c>
      <c r="D37" s="43">
        <f>'100512'!F68/'100512'!D68</f>
        <v>1.019530019867268E-2</v>
      </c>
      <c r="E37" s="43">
        <f>'100512'!I68</f>
        <v>2.0959273706146241E-3</v>
      </c>
      <c r="F37" s="43">
        <f t="shared" si="0"/>
        <v>2.0959273706146241E-3</v>
      </c>
      <c r="G37" s="116">
        <f>'100512'!K68</f>
        <v>2653.002911269567</v>
      </c>
      <c r="H37" s="43">
        <f>'100512'!M68/'100512'!K68</f>
        <v>8.5031245978227626E-3</v>
      </c>
      <c r="I37" s="43">
        <f>'100512'!P68</f>
        <v>-1.054895290887601E-3</v>
      </c>
      <c r="J37" s="43">
        <f t="shared" si="1"/>
        <v>-1.054895290887601E-3</v>
      </c>
      <c r="K37" s="116">
        <f>'100512'!R68</f>
        <v>3443.8273357675926</v>
      </c>
      <c r="L37" s="43">
        <f>'100512'!T68/'100512'!R68</f>
        <v>1.4952719088127273E-2</v>
      </c>
      <c r="M37" s="43">
        <f>'100512'!W68</f>
        <v>-5.9020328572051244E-3</v>
      </c>
      <c r="N37" s="43">
        <f t="shared" si="2"/>
        <v>-5.9020328572051244E-3</v>
      </c>
      <c r="O37" s="116">
        <f>'100512'!Y68</f>
        <v>2322.4189323926616</v>
      </c>
      <c r="P37" s="43">
        <f>'100512'!AA68/'100512'!Y68</f>
        <v>1.4664760135048934E-2</v>
      </c>
      <c r="Q37" s="43">
        <f>'100512'!AD68</f>
        <v>-5.5375685761386738E-3</v>
      </c>
      <c r="R37" s="43">
        <f t="shared" si="3"/>
        <v>-5.5375685761386738E-3</v>
      </c>
      <c r="S37" s="116">
        <f>'111411'!E58</f>
        <v>43</v>
      </c>
      <c r="T37">
        <f>'111411'!F57/'111411'!D57</f>
        <v>2.7027027027027029E-2</v>
      </c>
      <c r="U37" s="169">
        <f>'111411'!I57</f>
        <v>-0.01</v>
      </c>
      <c r="V37" s="43" t="str">
        <f t="shared" si="4"/>
        <v>.</v>
      </c>
      <c r="W37" s="116">
        <f>'111411'!J57</f>
        <v>2117</v>
      </c>
      <c r="X37">
        <f>'111411'!L57/'111411'!J57</f>
        <v>1.6060462919225318E-2</v>
      </c>
      <c r="Y37" s="169">
        <f>'111411'!O57</f>
        <v>0</v>
      </c>
      <c r="Z37" s="43">
        <f t="shared" si="5"/>
        <v>0</v>
      </c>
      <c r="AA37" s="116">
        <f>'111411'!P57</f>
        <v>1402</v>
      </c>
      <c r="AB37" s="43">
        <f>'111411'!R57/'111411'!P57</f>
        <v>3.8516405135520682E-2</v>
      </c>
      <c r="AC37" s="43">
        <f>'111411'!U57</f>
        <v>0.01</v>
      </c>
      <c r="AD37" s="43">
        <f t="shared" si="6"/>
        <v>0.01</v>
      </c>
      <c r="AE37" s="116">
        <f>'111411'!V57</f>
        <v>237</v>
      </c>
      <c r="AF37" s="43">
        <f>'111411'!X57/'111411'!V57</f>
        <v>3.3755274261603373E-2</v>
      </c>
      <c r="AG37" s="43">
        <f>'111411'!AA57</f>
        <v>0.01</v>
      </c>
      <c r="AH37" s="43">
        <f t="shared" si="7"/>
        <v>0.01</v>
      </c>
      <c r="AI37">
        <f>'121911'!D57</f>
        <v>1401</v>
      </c>
      <c r="AJ37">
        <f>'121911'!F57/'121911'!D57</f>
        <v>6.638115631691649E-2</v>
      </c>
      <c r="AK37" s="169">
        <f>'121911'!J57</f>
        <v>-5.3516819571865444E-2</v>
      </c>
      <c r="AL37" s="43">
        <f t="shared" si="8"/>
        <v>-5.3516819571865444E-2</v>
      </c>
      <c r="AM37">
        <f>'121911'!K57</f>
        <v>249</v>
      </c>
      <c r="AN37">
        <f>'121911'!M57/'121911'!K57</f>
        <v>2.8112449799196786E-2</v>
      </c>
      <c r="AO37" s="169">
        <f>'121911'!Q57</f>
        <v>1.6528925619834711E-2</v>
      </c>
      <c r="AP37" s="43">
        <f t="shared" si="9"/>
        <v>1.6528925619834711E-2</v>
      </c>
      <c r="AQ37">
        <f>'121911'!R57</f>
        <v>1565</v>
      </c>
      <c r="AR37">
        <f>'121911'!T57/'121911'!R57</f>
        <v>3.5782747603833868E-2</v>
      </c>
      <c r="AS37" s="169">
        <f>'121911'!X57</f>
        <v>1.1928429423459244E-2</v>
      </c>
      <c r="AT37" s="43">
        <f t="shared" si="10"/>
        <v>1.1928429423459244E-2</v>
      </c>
      <c r="AU37">
        <f>'121911'!Y57</f>
        <v>3</v>
      </c>
      <c r="AV37">
        <f>'121911'!AA57/'121911'!Y57</f>
        <v>0.33333333333333331</v>
      </c>
      <c r="AW37">
        <f>'121911'!AD57</f>
        <v>1</v>
      </c>
      <c r="AX37" s="43" t="str">
        <f t="shared" si="11"/>
        <v>.</v>
      </c>
      <c r="AY37" s="116">
        <f>'032113'!C57</f>
        <v>102</v>
      </c>
      <c r="AZ37" s="43">
        <f>'032113'!E57/'032113'!C57</f>
        <v>0.19607843137254902</v>
      </c>
      <c r="BA37" s="169">
        <f>'032113'!H57</f>
        <v>-2.4390243902439025E-2</v>
      </c>
      <c r="BB37" s="43">
        <f t="shared" si="12"/>
        <v>-2.4390243902439025E-2</v>
      </c>
      <c r="BC37" s="116">
        <f>'032113'!I57</f>
        <v>3787</v>
      </c>
      <c r="BD37" s="43">
        <f>'032113'!K57/'032113'!I57</f>
        <v>1.0562450488513335E-3</v>
      </c>
      <c r="BE37" s="43">
        <f>'032113'!N57</f>
        <v>1.5860428231562252E-3</v>
      </c>
      <c r="BF37" s="43">
        <f t="shared" si="13"/>
        <v>1.5860428231562252E-3</v>
      </c>
      <c r="BG37" s="116">
        <f>'032113'!P57</f>
        <v>2606</v>
      </c>
      <c r="BH37" s="43">
        <f>'032113'!R57/'032113'!P57</f>
        <v>1.6116653875671526E-2</v>
      </c>
      <c r="BI37" s="43">
        <f>'032113'!U57</f>
        <v>4.6801872074882997E-3</v>
      </c>
      <c r="BJ37" s="43">
        <f t="shared" si="14"/>
        <v>4.6801872074882997E-3</v>
      </c>
      <c r="BK37" s="116">
        <f>'032113'!W57</f>
        <v>2580</v>
      </c>
      <c r="BL37" s="43">
        <f>'032113'!Y57/'032113'!W57</f>
        <v>8.5271317829457363E-3</v>
      </c>
      <c r="BM37" s="43">
        <f>'032113'!AB57</f>
        <v>4.6911649726348714E-3</v>
      </c>
      <c r="BN37" s="43">
        <f t="shared" si="15"/>
        <v>4.6911649726348714E-3</v>
      </c>
      <c r="BO37" s="116">
        <f>'042313'!C57</f>
        <v>2607</v>
      </c>
      <c r="BP37" s="43">
        <f>'042313'!E57/'042313'!C57</f>
        <v>8.7840429612581511E-2</v>
      </c>
      <c r="BQ37" s="169">
        <f>'042313'!I57</f>
        <v>-0.01</v>
      </c>
      <c r="BR37" s="43">
        <f t="shared" si="16"/>
        <v>-0.01</v>
      </c>
      <c r="BS37" s="116">
        <f>'042313'!K57</f>
        <v>1156</v>
      </c>
      <c r="BT37" s="43">
        <f>'042313'!M57/'042313'!K57</f>
        <v>0.11245674740484429</v>
      </c>
      <c r="BU37" s="169">
        <f>'042313'!Q57</f>
        <v>-0.01</v>
      </c>
      <c r="BV37" s="43">
        <f t="shared" si="17"/>
        <v>-0.01</v>
      </c>
      <c r="BW37" s="116">
        <f>'042313'!S57</f>
        <v>1120</v>
      </c>
      <c r="BX37" s="43">
        <f>'042313'!U57/'042313'!S57</f>
        <v>0.10714285714285714</v>
      </c>
      <c r="BY37" s="169">
        <f>'042313'!Y57</f>
        <v>0.02</v>
      </c>
      <c r="BZ37" s="43">
        <f t="shared" si="18"/>
        <v>0.02</v>
      </c>
      <c r="CA37" s="116">
        <f>'042313'!AA57</f>
        <v>4408</v>
      </c>
      <c r="CB37" s="43">
        <f>'042313'!AC57/'042313'!AA57</f>
        <v>4.6052631578947366E-2</v>
      </c>
      <c r="CC37" s="169">
        <f>'042313'!AG57</f>
        <v>-0.01</v>
      </c>
      <c r="CD37" s="43">
        <f t="shared" si="19"/>
        <v>-0.01</v>
      </c>
      <c r="CE37">
        <f>'060513'!D72</f>
        <v>375</v>
      </c>
      <c r="CF37">
        <f>'060513'!F72/'060513'!D72</f>
        <v>9.6000000000000002E-2</v>
      </c>
      <c r="CG37" s="169">
        <f>'060513'!J72</f>
        <v>-2.9498525073746312E-3</v>
      </c>
      <c r="CH37" s="43">
        <f t="shared" si="20"/>
        <v>-2.9498525073746312E-3</v>
      </c>
      <c r="CI37">
        <f>'060513'!K72</f>
        <v>133</v>
      </c>
      <c r="CJ37">
        <f>'060513'!M72/'060513'!K72</f>
        <v>0.34586466165413532</v>
      </c>
      <c r="CK37" s="169">
        <f>'060513'!Q72</f>
        <v>-6.8965517241379309E-2</v>
      </c>
      <c r="CL37" s="43" t="str">
        <f t="shared" si="21"/>
        <v>.</v>
      </c>
      <c r="CM37">
        <f>'060513'!S72</f>
        <v>145</v>
      </c>
      <c r="CN37">
        <f>'060513'!U72/'060513'!S72</f>
        <v>0.45517241379310347</v>
      </c>
      <c r="CO37" s="169">
        <f>'060513'!Y72</f>
        <v>-0.43037974683544306</v>
      </c>
      <c r="CP37" s="43" t="str">
        <f t="shared" si="22"/>
        <v>.</v>
      </c>
      <c r="CQ37">
        <f>'060513'!AA72</f>
        <v>157</v>
      </c>
      <c r="CR37">
        <f>'060513'!AC72/'060513'!AA72</f>
        <v>0.46496815286624205</v>
      </c>
      <c r="CS37" s="169">
        <f>'060513'!AG72</f>
        <v>-0.34523809523809523</v>
      </c>
      <c r="CT37" s="43" t="str">
        <f t="shared" si="23"/>
        <v>.</v>
      </c>
      <c r="CU37" s="87">
        <v>19</v>
      </c>
      <c r="CV37" s="89">
        <f t="shared" si="24"/>
        <v>0.82608695652173914</v>
      </c>
      <c r="CW37" s="200">
        <f t="shared" si="25"/>
        <v>-1.1806801738342429E-3</v>
      </c>
      <c r="CX37" s="43">
        <f t="shared" si="26"/>
        <v>1.7643797362876038E-2</v>
      </c>
    </row>
    <row r="38" spans="1:111">
      <c r="A38">
        <v>35</v>
      </c>
      <c r="B38" t="s">
        <v>109</v>
      </c>
      <c r="C38" s="116">
        <f>'100512'!D69</f>
        <v>1791.4265060422508</v>
      </c>
      <c r="D38" s="43">
        <f>'100512'!F69/'100512'!D69</f>
        <v>1.2376411868508207E-2</v>
      </c>
      <c r="E38" s="43">
        <f>'100512'!I69</f>
        <v>6.7168965675004728E-3</v>
      </c>
      <c r="F38" s="43">
        <f t="shared" si="0"/>
        <v>6.7168965675004728E-3</v>
      </c>
      <c r="G38" s="116">
        <f>'100512'!K69</f>
        <v>1710.7146604222044</v>
      </c>
      <c r="H38" s="43">
        <f>'100512'!M69/'100512'!K69</f>
        <v>1.2131835687172172E-2</v>
      </c>
      <c r="I38" s="43">
        <f>'100512'!P69</f>
        <v>-3.012968920060902E-3</v>
      </c>
      <c r="J38" s="43">
        <f t="shared" si="1"/>
        <v>-3.012968920060902E-3</v>
      </c>
      <c r="K38" s="116">
        <f>'100512'!R69</f>
        <v>2590.8140354248744</v>
      </c>
      <c r="L38" s="43">
        <f>'100512'!T69/'100512'!R69</f>
        <v>1.1410199459299636E-2</v>
      </c>
      <c r="M38" s="43">
        <f>'100512'!W69</f>
        <v>-1.0092381044913309E-3</v>
      </c>
      <c r="N38" s="43">
        <f t="shared" si="2"/>
        <v>-1.0092381044913309E-3</v>
      </c>
      <c r="O38" s="116">
        <f>'100512'!Y69</f>
        <v>1641.3299639684244</v>
      </c>
      <c r="P38" s="43">
        <f>'100512'!AA69/'100512'!Y69</f>
        <v>1.2163835899124171E-2</v>
      </c>
      <c r="Q38" s="43">
        <f>'100512'!AD69</f>
        <v>1.475898956381141E-3</v>
      </c>
      <c r="R38" s="43">
        <f t="shared" si="3"/>
        <v>1.475898956381141E-3</v>
      </c>
      <c r="S38" s="116">
        <f>'111411'!E59</f>
        <v>204</v>
      </c>
      <c r="T38">
        <f>'111411'!F58/'111411'!D58</f>
        <v>2.030456852791878E-2</v>
      </c>
      <c r="U38" s="169">
        <f>'111411'!I58</f>
        <v>0.02</v>
      </c>
      <c r="V38" s="43">
        <f t="shared" si="4"/>
        <v>0.02</v>
      </c>
      <c r="W38" s="116">
        <f>'111411'!J58</f>
        <v>1639</v>
      </c>
      <c r="X38">
        <f>'111411'!L58/'111411'!J58</f>
        <v>2.1354484441732765E-2</v>
      </c>
      <c r="Y38" s="169">
        <f>'111411'!O58</f>
        <v>0.01</v>
      </c>
      <c r="Z38" s="43">
        <f t="shared" si="5"/>
        <v>0.01</v>
      </c>
      <c r="AA38" s="116">
        <f>'111411'!P58</f>
        <v>853</v>
      </c>
      <c r="AB38" s="43">
        <f>'111411'!R58/'111411'!P58</f>
        <v>2.2274325908558032E-2</v>
      </c>
      <c r="AC38" s="43">
        <f>'111411'!U58</f>
        <v>-0.01</v>
      </c>
      <c r="AD38" s="43">
        <f t="shared" si="6"/>
        <v>-0.01</v>
      </c>
      <c r="AE38" s="116">
        <f>'111411'!V58</f>
        <v>102</v>
      </c>
      <c r="AF38" s="43">
        <f>'111411'!X58/'111411'!V58</f>
        <v>9.8039215686274508E-3</v>
      </c>
      <c r="AG38" s="43">
        <f>'111411'!AA58</f>
        <v>0.06</v>
      </c>
      <c r="AH38" s="43">
        <f t="shared" si="7"/>
        <v>0.06</v>
      </c>
      <c r="AI38">
        <f>'121911'!D58</f>
        <v>824</v>
      </c>
      <c r="AJ38">
        <f>'121911'!F58/'121911'!D58</f>
        <v>2.4271844660194174E-2</v>
      </c>
      <c r="AK38" s="169">
        <f>'121911'!J58</f>
        <v>-4.9751243781094526E-3</v>
      </c>
      <c r="AL38" s="43">
        <f t="shared" si="8"/>
        <v>-4.9751243781094526E-3</v>
      </c>
      <c r="AM38">
        <f>'121911'!K58</f>
        <v>209</v>
      </c>
      <c r="AN38">
        <f>'121911'!M58/'121911'!K58</f>
        <v>4.7846889952153108E-3</v>
      </c>
      <c r="AO38" s="169">
        <f>'121911'!Q58</f>
        <v>1.9230769230769232E-2</v>
      </c>
      <c r="AP38" s="43">
        <f t="shared" si="9"/>
        <v>1.9230769230769232E-2</v>
      </c>
      <c r="AQ38">
        <f>'121911'!R58</f>
        <v>957</v>
      </c>
      <c r="AR38">
        <f>'121911'!T58/'121911'!R58</f>
        <v>2.1943573667711599E-2</v>
      </c>
      <c r="AS38" s="169">
        <f>'121911'!X58</f>
        <v>6.41025641025641E-3</v>
      </c>
      <c r="AT38" s="43">
        <f t="shared" si="10"/>
        <v>6.41025641025641E-3</v>
      </c>
      <c r="AU38">
        <f>'121911'!Y58</f>
        <v>0</v>
      </c>
      <c r="AV38" t="s">
        <v>406</v>
      </c>
      <c r="AW38" t="e">
        <f>'121911'!AD58</f>
        <v>#DIV/0!</v>
      </c>
      <c r="AX38" s="43" t="str">
        <f t="shared" si="11"/>
        <v>.</v>
      </c>
      <c r="AY38" s="116">
        <f>'032113'!C58</f>
        <v>73</v>
      </c>
      <c r="AZ38" s="43">
        <f>'032113'!E58/'032113'!C58</f>
        <v>8.2191780821917804E-2</v>
      </c>
      <c r="BA38" s="169">
        <f>'032113'!H58</f>
        <v>0</v>
      </c>
      <c r="BB38" s="43" t="str">
        <f t="shared" si="12"/>
        <v>.</v>
      </c>
      <c r="BC38" s="116">
        <f>'032113'!I58</f>
        <v>2493</v>
      </c>
      <c r="BD38" s="43">
        <f>'032113'!K58/'032113'!I58</f>
        <v>2.0056157240272766E-3</v>
      </c>
      <c r="BE38" s="43">
        <f>'032113'!N58</f>
        <v>2.8135048231511255E-3</v>
      </c>
      <c r="BF38" s="43">
        <f t="shared" si="13"/>
        <v>2.8135048231511255E-3</v>
      </c>
      <c r="BG38" s="116">
        <f>'032113'!P58</f>
        <v>1218</v>
      </c>
      <c r="BH38" s="43">
        <f>'032113'!R58/'032113'!P58</f>
        <v>1.5599343185550082E-2</v>
      </c>
      <c r="BI38" s="43">
        <f>'032113'!U58</f>
        <v>6.672226855713094E-3</v>
      </c>
      <c r="BJ38" s="43">
        <f t="shared" si="14"/>
        <v>6.672226855713094E-3</v>
      </c>
      <c r="BK38" s="116">
        <f>'032113'!W58</f>
        <v>1222</v>
      </c>
      <c r="BL38" s="43">
        <f>'032113'!Y58/'032113'!W58</f>
        <v>2.1276595744680851E-2</v>
      </c>
      <c r="BM38" s="43">
        <f>'032113'!AB58</f>
        <v>-5.8528428093645481E-3</v>
      </c>
      <c r="BN38" s="43">
        <f t="shared" si="15"/>
        <v>-5.8528428093645481E-3</v>
      </c>
      <c r="BO38" s="116">
        <f>'042313'!C58</f>
        <v>1201</v>
      </c>
      <c r="BP38" s="43">
        <f>'042313'!E58/'042313'!C58</f>
        <v>5.4954204829308906E-2</v>
      </c>
      <c r="BQ38" s="169">
        <f>'042313'!I58</f>
        <v>0.02</v>
      </c>
      <c r="BR38" s="43">
        <f t="shared" si="16"/>
        <v>0.02</v>
      </c>
      <c r="BS38" s="116">
        <f>'042313'!K58</f>
        <v>653</v>
      </c>
      <c r="BT38" s="43">
        <f>'042313'!M58/'042313'!K58</f>
        <v>0.10566615620214395</v>
      </c>
      <c r="BU38" s="169">
        <f>'042313'!Q58</f>
        <v>-0.01</v>
      </c>
      <c r="BV38" s="43">
        <f t="shared" si="17"/>
        <v>-0.01</v>
      </c>
      <c r="BW38" s="116">
        <f>'042313'!S58</f>
        <v>679</v>
      </c>
      <c r="BX38" s="43">
        <f>'042313'!U58/'042313'!S58</f>
        <v>0.1134020618556701</v>
      </c>
      <c r="BY38" s="169">
        <f>'042313'!Y58</f>
        <v>-0.02</v>
      </c>
      <c r="BZ38" s="43">
        <f t="shared" si="18"/>
        <v>-0.02</v>
      </c>
      <c r="CA38" s="116">
        <f>'042313'!AA58</f>
        <v>2420</v>
      </c>
      <c r="CB38" s="43">
        <f>'042313'!AC58/'042313'!AA58</f>
        <v>6.363636363636363E-2</v>
      </c>
      <c r="CC38" s="169">
        <f>'042313'!AG58</f>
        <v>0.02</v>
      </c>
      <c r="CD38" s="43">
        <f t="shared" si="19"/>
        <v>0.02</v>
      </c>
      <c r="CE38">
        <f>'060513'!D73</f>
        <v>116</v>
      </c>
      <c r="CF38">
        <f>'060513'!F73/'060513'!D73</f>
        <v>3.4482758620689655E-2</v>
      </c>
      <c r="CG38" s="169">
        <f>'060513'!J73</f>
        <v>7.1428571428571425E-2</v>
      </c>
      <c r="CH38" s="43" t="str">
        <f t="shared" si="20"/>
        <v>.</v>
      </c>
      <c r="CI38">
        <f>'060513'!K73</f>
        <v>223</v>
      </c>
      <c r="CJ38">
        <f>'060513'!M73/'060513'!K73</f>
        <v>8.0717488789237665E-2</v>
      </c>
      <c r="CK38" s="169">
        <f>'060513'!Q73</f>
        <v>-3.4146341463414637E-2</v>
      </c>
      <c r="CL38" s="43">
        <f t="shared" si="21"/>
        <v>-3.4146341463414637E-2</v>
      </c>
      <c r="CM38">
        <f>'060513'!S73</f>
        <v>246</v>
      </c>
      <c r="CN38">
        <f>'060513'!U73/'060513'!S73</f>
        <v>4.878048780487805E-2</v>
      </c>
      <c r="CO38" s="169">
        <f>'060513'!Y73</f>
        <v>2.1367521367521368E-2</v>
      </c>
      <c r="CP38" s="43">
        <f t="shared" si="22"/>
        <v>2.1367521367521368E-2</v>
      </c>
      <c r="CQ38">
        <f>'060513'!AA73</f>
        <v>127</v>
      </c>
      <c r="CR38">
        <f>'060513'!AC73/'060513'!AA73</f>
        <v>7.0866141732283464E-2</v>
      </c>
      <c r="CS38" s="169">
        <f>'060513'!AG73</f>
        <v>8.4745762711864406E-3</v>
      </c>
      <c r="CT38" s="43" t="str">
        <f t="shared" si="23"/>
        <v>.</v>
      </c>
      <c r="CU38" s="87">
        <v>20</v>
      </c>
      <c r="CV38" s="89">
        <f t="shared" si="24"/>
        <v>0.86956521739130432</v>
      </c>
      <c r="CW38" s="200">
        <f t="shared" si="25"/>
        <v>5.3161421408806659E-3</v>
      </c>
      <c r="CX38" s="43">
        <f t="shared" si="26"/>
        <v>1.9842892399292964E-2</v>
      </c>
    </row>
    <row r="39" spans="1:111">
      <c r="A39">
        <v>36</v>
      </c>
      <c r="B39" t="s">
        <v>111</v>
      </c>
      <c r="C39" s="116">
        <f>'100512'!D70</f>
        <v>6164.2089209836367</v>
      </c>
      <c r="D39" s="43">
        <f>'100512'!F70/'100512'!D70</f>
        <v>1.6732943374869462E-2</v>
      </c>
      <c r="E39" s="43">
        <f>'100512'!I70</f>
        <v>6.410914333296856E-4</v>
      </c>
      <c r="F39" s="43">
        <f t="shared" si="0"/>
        <v>6.410914333296856E-4</v>
      </c>
      <c r="G39" s="116">
        <f>'100512'!K70</f>
        <v>6032.5766036594805</v>
      </c>
      <c r="H39" s="43">
        <f>'100512'!M70/'100512'!K70</f>
        <v>1.5107576051148229E-2</v>
      </c>
      <c r="I39" s="43">
        <f>'100512'!P70</f>
        <v>-1.6037745305359137E-3</v>
      </c>
      <c r="J39" s="43">
        <f t="shared" si="1"/>
        <v>-1.6037745305359137E-3</v>
      </c>
      <c r="K39" s="116">
        <f>'100512'!R70</f>
        <v>8427.4781076839317</v>
      </c>
      <c r="L39" s="43">
        <f>'100512'!T70/'100512'!R70</f>
        <v>1.5502106555268064E-2</v>
      </c>
      <c r="M39" s="43">
        <f>'100512'!W70</f>
        <v>8.3621926772619139E-4</v>
      </c>
      <c r="N39" s="43">
        <f t="shared" si="2"/>
        <v>8.3621926772619139E-4</v>
      </c>
      <c r="O39" s="116">
        <f>'100512'!Y70</f>
        <v>5313.3335086778343</v>
      </c>
      <c r="P39" s="43">
        <f>'100512'!AA70/'100512'!Y70</f>
        <v>1.2598687626902458E-2</v>
      </c>
      <c r="Q39" s="43">
        <f>'100512'!AD70</f>
        <v>-3.4531745684550266E-4</v>
      </c>
      <c r="R39" s="43">
        <f t="shared" si="3"/>
        <v>-3.4531745684550266E-4</v>
      </c>
      <c r="S39" s="116">
        <f>'111411'!E60</f>
        <v>1155</v>
      </c>
      <c r="T39">
        <f>'111411'!F59/'111411'!D59</f>
        <v>1.766945925361767E-2</v>
      </c>
      <c r="U39" s="169">
        <f>'111411'!I59</f>
        <v>0.01</v>
      </c>
      <c r="V39" s="43">
        <f t="shared" si="4"/>
        <v>0.01</v>
      </c>
      <c r="W39" s="116">
        <f>'111411'!J59</f>
        <v>5570</v>
      </c>
      <c r="X39">
        <f>'111411'!L59/'111411'!J59</f>
        <v>2.423698384201077E-2</v>
      </c>
      <c r="Y39" s="169">
        <f>'111411'!O59</f>
        <v>0.01</v>
      </c>
      <c r="Z39" s="43">
        <f t="shared" si="5"/>
        <v>0.01</v>
      </c>
      <c r="AA39" s="116">
        <f>'111411'!P59</f>
        <v>5293</v>
      </c>
      <c r="AB39" s="43">
        <f>'111411'!R59/'111411'!P59</f>
        <v>9.8431891177026262E-2</v>
      </c>
      <c r="AC39" s="43">
        <f>'111411'!U59</f>
        <v>0.02</v>
      </c>
      <c r="AD39" s="43">
        <f t="shared" si="6"/>
        <v>0.02</v>
      </c>
      <c r="AE39" s="116">
        <f>'111411'!V59</f>
        <v>512</v>
      </c>
      <c r="AF39" s="43">
        <f>'111411'!X59/'111411'!V59</f>
        <v>1.3671875E-2</v>
      </c>
      <c r="AG39" s="43">
        <f>'111411'!AA59</f>
        <v>0.02</v>
      </c>
      <c r="AH39" s="43">
        <f t="shared" si="7"/>
        <v>0.02</v>
      </c>
      <c r="AI39">
        <f>'121911'!D59</f>
        <v>3886</v>
      </c>
      <c r="AJ39">
        <f>'121911'!F59/'121911'!D59</f>
        <v>3.0880082346886259E-2</v>
      </c>
      <c r="AK39" s="169">
        <f>'121911'!J59</f>
        <v>-1.9118428040361127E-2</v>
      </c>
      <c r="AL39" s="43">
        <f t="shared" si="8"/>
        <v>-1.9118428040361127E-2</v>
      </c>
      <c r="AM39">
        <f>'121911'!K59</f>
        <v>331</v>
      </c>
      <c r="AN39">
        <f>'121911'!M59/'121911'!K59</f>
        <v>9.0634441087613302E-3</v>
      </c>
      <c r="AO39" s="169">
        <f>'121911'!Q59</f>
        <v>3.6585365853658534E-2</v>
      </c>
      <c r="AP39" s="43">
        <f t="shared" si="9"/>
        <v>3.6585365853658534E-2</v>
      </c>
      <c r="AQ39">
        <f>'121911'!R59</f>
        <v>5486</v>
      </c>
      <c r="AR39">
        <f>'121911'!T59/'121911'!R59</f>
        <v>0.14218009478672985</v>
      </c>
      <c r="AS39" s="169">
        <f>'121911'!X59</f>
        <v>3.2511687207819807E-2</v>
      </c>
      <c r="AT39" s="43">
        <f t="shared" si="10"/>
        <v>3.2511687207819807E-2</v>
      </c>
      <c r="AU39">
        <f>'121911'!Y59</f>
        <v>7</v>
      </c>
      <c r="AV39">
        <f>'121911'!AA59/'121911'!Y59</f>
        <v>0.14285714285714285</v>
      </c>
      <c r="AW39">
        <f>'121911'!AD59</f>
        <v>0</v>
      </c>
      <c r="AX39" s="43" t="str">
        <f t="shared" si="11"/>
        <v>.</v>
      </c>
      <c r="AY39" s="116">
        <f>'032113'!C59</f>
        <v>263</v>
      </c>
      <c r="AZ39" s="43">
        <f>'032113'!E59/'032113'!C59</f>
        <v>0.14068441064638784</v>
      </c>
      <c r="BA39" s="169">
        <f>'032113'!H59</f>
        <v>8.8495575221238937E-3</v>
      </c>
      <c r="BB39" s="43">
        <f t="shared" si="12"/>
        <v>8.8495575221238937E-3</v>
      </c>
      <c r="BC39" s="116">
        <f>'032113'!I59</f>
        <v>14352</v>
      </c>
      <c r="BD39" s="43">
        <f>'032113'!K59/'032113'!I59</f>
        <v>2.3690078037904125E-3</v>
      </c>
      <c r="BE39" s="43">
        <f>'032113'!N59</f>
        <v>1.6762117614191926E-3</v>
      </c>
      <c r="BF39" s="43">
        <f t="shared" si="13"/>
        <v>1.6762117614191926E-3</v>
      </c>
      <c r="BG39" s="116">
        <f>'032113'!P59</f>
        <v>6462</v>
      </c>
      <c r="BH39" s="43">
        <f>'032113'!R59/'032113'!P59</f>
        <v>1.2380068090374497E-2</v>
      </c>
      <c r="BI39" s="43">
        <f>'032113'!U59</f>
        <v>2.5070510811657787E-3</v>
      </c>
      <c r="BJ39" s="43">
        <f t="shared" si="14"/>
        <v>2.5070510811657787E-3</v>
      </c>
      <c r="BK39" s="116">
        <f>'032113'!W59</f>
        <v>5755</v>
      </c>
      <c r="BL39" s="43">
        <f>'032113'!Y59/'032113'!W59</f>
        <v>8.5143353605560378E-3</v>
      </c>
      <c r="BM39" s="43">
        <f>'032113'!AB59</f>
        <v>5.7833859095688745E-3</v>
      </c>
      <c r="BN39" s="43">
        <f t="shared" si="15"/>
        <v>5.7833859095688745E-3</v>
      </c>
      <c r="BO39" s="116">
        <f>'042313'!C59</f>
        <v>9474</v>
      </c>
      <c r="BP39" s="43">
        <f>'042313'!E59/'042313'!C59</f>
        <v>4.8870593202448805E-2</v>
      </c>
      <c r="BQ39" s="169">
        <f>'042313'!I59</f>
        <v>0.01</v>
      </c>
      <c r="BR39" s="43">
        <f t="shared" si="16"/>
        <v>0.01</v>
      </c>
      <c r="BS39" s="116">
        <f>'042313'!K59</f>
        <v>4701</v>
      </c>
      <c r="BT39" s="43">
        <f>'042313'!M59/'042313'!K59</f>
        <v>0.11891087002765369</v>
      </c>
      <c r="BU39" s="169">
        <f>'042313'!Q59</f>
        <v>0.01</v>
      </c>
      <c r="BV39" s="43">
        <f t="shared" si="17"/>
        <v>0.01</v>
      </c>
      <c r="BW39" s="116">
        <f>'042313'!S59</f>
        <v>4309</v>
      </c>
      <c r="BX39" s="43">
        <f>'042313'!U59/'042313'!S59</f>
        <v>0.10025527964724994</v>
      </c>
      <c r="BY39" s="169">
        <f>'042313'!Y59</f>
        <v>0</v>
      </c>
      <c r="BZ39" s="43">
        <f t="shared" si="18"/>
        <v>0</v>
      </c>
      <c r="CA39" s="116">
        <f>'042313'!AA59</f>
        <v>19781</v>
      </c>
      <c r="CB39" s="43">
        <f>'042313'!AC59/'042313'!AA59</f>
        <v>3.4629189626409179E-2</v>
      </c>
      <c r="CC39" s="169">
        <f>'042313'!AG59</f>
        <v>0</v>
      </c>
      <c r="CD39" s="43">
        <f t="shared" si="19"/>
        <v>0</v>
      </c>
      <c r="CE39">
        <f>'060513'!D74</f>
        <v>409</v>
      </c>
      <c r="CF39">
        <f>'060513'!F74/'060513'!D74</f>
        <v>7.090464547677261E-2</v>
      </c>
      <c r="CG39" s="169">
        <f>'060513'!J74</f>
        <v>2.1052631578947368E-2</v>
      </c>
      <c r="CH39" s="43">
        <f t="shared" si="20"/>
        <v>2.1052631578947368E-2</v>
      </c>
      <c r="CI39">
        <f>'060513'!K74</f>
        <v>2241</v>
      </c>
      <c r="CJ39">
        <f>'060513'!M74/'060513'!K74</f>
        <v>3.2574743418116912E-2</v>
      </c>
      <c r="CK39" s="169">
        <f>'060513'!Q74</f>
        <v>-4.6125461254612546E-3</v>
      </c>
      <c r="CL39" s="43">
        <f t="shared" si="21"/>
        <v>-4.6125461254612546E-3</v>
      </c>
      <c r="CM39">
        <f>'060513'!S74</f>
        <v>663</v>
      </c>
      <c r="CN39">
        <f>'060513'!U74/'060513'!S74</f>
        <v>6.3348416289592757E-2</v>
      </c>
      <c r="CO39" s="169">
        <f>'060513'!Y74</f>
        <v>-1.610305958132045E-2</v>
      </c>
      <c r="CP39" s="43">
        <f t="shared" si="22"/>
        <v>-1.610305958132045E-2</v>
      </c>
      <c r="CQ39">
        <f>'060513'!AA74</f>
        <v>618</v>
      </c>
      <c r="CR39">
        <f>'060513'!AC74/'060513'!AA74</f>
        <v>5.8252427184466021E-2</v>
      </c>
      <c r="CS39" s="169">
        <f>'060513'!AG74</f>
        <v>0</v>
      </c>
      <c r="CT39" s="43">
        <f t="shared" si="23"/>
        <v>0</v>
      </c>
      <c r="CU39" s="87">
        <v>23</v>
      </c>
      <c r="CV39" s="89">
        <f t="shared" si="24"/>
        <v>1</v>
      </c>
      <c r="CW39" s="200">
        <f t="shared" si="25"/>
        <v>5.3803722151143851E-3</v>
      </c>
      <c r="CX39" s="43">
        <f t="shared" si="26"/>
        <v>1.3740619587548424E-2</v>
      </c>
    </row>
    <row r="40" spans="1:111">
      <c r="A40">
        <v>37</v>
      </c>
      <c r="B40" t="s">
        <v>113</v>
      </c>
      <c r="C40" s="116">
        <f>'100512'!D71</f>
        <v>4347.4862768586327</v>
      </c>
      <c r="D40" s="43">
        <f>'100512'!F71/'100512'!D71</f>
        <v>0.38670000185528114</v>
      </c>
      <c r="E40" s="43">
        <f>'100512'!I71</f>
        <v>3.291379149281537E-2</v>
      </c>
      <c r="F40" s="43" t="str">
        <f t="shared" si="0"/>
        <v>.</v>
      </c>
      <c r="G40" s="116">
        <f>'100512'!K71</f>
        <v>3469.7242767534422</v>
      </c>
      <c r="H40" s="43">
        <f>'100512'!M71/'100512'!K71</f>
        <v>0.20363060806131017</v>
      </c>
      <c r="I40" s="43">
        <f>'100512'!P71</f>
        <v>-4.8055967185530639E-3</v>
      </c>
      <c r="J40" s="43">
        <f t="shared" si="1"/>
        <v>-4.8055967185530639E-3</v>
      </c>
      <c r="K40" s="116">
        <f>'100512'!R71</f>
        <v>5042.3107123410527</v>
      </c>
      <c r="L40" s="43">
        <f>'100512'!T71/'100512'!R71</f>
        <v>0.22486405307856869</v>
      </c>
      <c r="M40" s="43">
        <f>'100512'!W71</f>
        <v>-6.6490159226178661E-3</v>
      </c>
      <c r="N40" s="43">
        <f t="shared" si="2"/>
        <v>-6.6490159226178661E-3</v>
      </c>
      <c r="O40" s="116">
        <f>'100512'!Y71</f>
        <v>3402.2965109882557</v>
      </c>
      <c r="P40" s="43">
        <f>'100512'!AA71/'100512'!Y71</f>
        <v>0.27303721963327082</v>
      </c>
      <c r="Q40" s="43">
        <f>'100512'!AD71</f>
        <v>-5.4093655882231383E-2</v>
      </c>
      <c r="R40" s="43" t="str">
        <f t="shared" si="3"/>
        <v>.</v>
      </c>
      <c r="S40" s="116">
        <f>'111411'!E61</f>
        <v>433</v>
      </c>
      <c r="T40">
        <f>'111411'!F60/'111411'!D60</f>
        <v>0.2318702290076336</v>
      </c>
      <c r="U40" s="169">
        <f>'111411'!I60</f>
        <v>0.18</v>
      </c>
      <c r="V40" s="43">
        <f t="shared" si="4"/>
        <v>0.18</v>
      </c>
      <c r="W40" s="116">
        <f>'111411'!J60</f>
        <v>1978</v>
      </c>
      <c r="X40">
        <f>'111411'!L60/'111411'!J60</f>
        <v>0.31749241658240646</v>
      </c>
      <c r="Y40" s="169">
        <f>'111411'!O60</f>
        <v>0</v>
      </c>
      <c r="Z40" s="43" t="str">
        <f t="shared" si="5"/>
        <v>.</v>
      </c>
      <c r="AA40" s="116">
        <f>'111411'!P60</f>
        <v>1238</v>
      </c>
      <c r="AB40" s="43">
        <f>'111411'!R60/'111411'!P60</f>
        <v>1.050080775444265E-2</v>
      </c>
      <c r="AC40" s="43">
        <f>'111411'!U60</f>
        <v>0.01</v>
      </c>
      <c r="AD40" s="43">
        <f t="shared" si="6"/>
        <v>0.01</v>
      </c>
      <c r="AE40" s="116">
        <f>'111411'!V60</f>
        <v>215</v>
      </c>
      <c r="AF40" s="43">
        <f>'111411'!X60/'111411'!V60</f>
        <v>1.3953488372093023E-2</v>
      </c>
      <c r="AG40" s="43">
        <f>'111411'!AA60</f>
        <v>0.04</v>
      </c>
      <c r="AH40" s="43">
        <f t="shared" si="7"/>
        <v>0.04</v>
      </c>
      <c r="AI40">
        <f>'121911'!D60</f>
        <v>1508</v>
      </c>
      <c r="AJ40">
        <f>'121911'!F60/'121911'!D60</f>
        <v>2.7188328912466843E-2</v>
      </c>
      <c r="AK40" s="169">
        <f>'121911'!J60</f>
        <v>-8.8616223585548746E-3</v>
      </c>
      <c r="AL40" s="43">
        <f t="shared" si="8"/>
        <v>-8.8616223585548746E-3</v>
      </c>
      <c r="AM40">
        <f>'121911'!K60</f>
        <v>122</v>
      </c>
      <c r="AN40">
        <f>'121911'!M60/'121911'!K60</f>
        <v>9.8360655737704916E-2</v>
      </c>
      <c r="AO40" s="169">
        <f>'121911'!Q60</f>
        <v>-8.1818181818181818E-2</v>
      </c>
      <c r="AP40" s="43">
        <f t="shared" si="9"/>
        <v>-8.1818181818181818E-2</v>
      </c>
      <c r="AQ40">
        <f>'121911'!R60</f>
        <v>1326</v>
      </c>
      <c r="AR40">
        <f>'121911'!T60/'121911'!R60</f>
        <v>1.3574660633484163E-2</v>
      </c>
      <c r="AS40" s="169">
        <f>'121911'!X60</f>
        <v>1.2232415902140673E-2</v>
      </c>
      <c r="AT40" s="43">
        <f t="shared" si="10"/>
        <v>1.2232415902140673E-2</v>
      </c>
      <c r="AU40">
        <f>'121911'!Y60</f>
        <v>5</v>
      </c>
      <c r="AV40">
        <f>'121911'!AA60/'121911'!Y60</f>
        <v>0.8</v>
      </c>
      <c r="AW40">
        <f>'121911'!AD60</f>
        <v>-1</v>
      </c>
      <c r="AX40" s="43" t="str">
        <f t="shared" si="11"/>
        <v>.</v>
      </c>
      <c r="AY40" s="116">
        <f>'032113'!C60</f>
        <v>29</v>
      </c>
      <c r="AZ40" s="43">
        <f>'032113'!E60/'032113'!C60</f>
        <v>0.17241379310344829</v>
      </c>
      <c r="BA40" s="169">
        <f>'032113'!H60</f>
        <v>0</v>
      </c>
      <c r="BB40" s="43" t="str">
        <f t="shared" si="12"/>
        <v>.</v>
      </c>
      <c r="BC40" s="116">
        <f>'032113'!I60</f>
        <v>3852</v>
      </c>
      <c r="BD40" s="43">
        <f>'032113'!K60/'032113'!I60</f>
        <v>1.2980269989615785E-3</v>
      </c>
      <c r="BE40" s="43">
        <f>'032113'!N60</f>
        <v>3.6391993761372499E-3</v>
      </c>
      <c r="BF40" s="43">
        <f t="shared" si="13"/>
        <v>3.6391993761372499E-3</v>
      </c>
      <c r="BG40" s="116">
        <f>'032113'!P60</f>
        <v>398</v>
      </c>
      <c r="BH40" s="43">
        <f>'032113'!R60/'032113'!P60</f>
        <v>3.5175879396984924E-2</v>
      </c>
      <c r="BI40" s="43">
        <f>'032113'!U60</f>
        <v>2.0833333333333332E-2</v>
      </c>
      <c r="BJ40" s="43">
        <f t="shared" si="14"/>
        <v>2.0833333333333332E-2</v>
      </c>
      <c r="BK40" s="116">
        <f>'032113'!W60</f>
        <v>1024</v>
      </c>
      <c r="BL40" s="43">
        <f>'032113'!Y60/'032113'!W60</f>
        <v>2.5390625E-2</v>
      </c>
      <c r="BM40" s="43">
        <f>'032113'!AB60</f>
        <v>2.2044088176352707E-2</v>
      </c>
      <c r="BN40" s="43">
        <f t="shared" si="15"/>
        <v>2.2044088176352707E-2</v>
      </c>
      <c r="BO40" s="116">
        <f>'042313'!C60</f>
        <v>1786</v>
      </c>
      <c r="BP40" s="43">
        <f>'042313'!E60/'042313'!C60</f>
        <v>4.9832026875699889E-2</v>
      </c>
      <c r="BQ40" s="169">
        <f>'042313'!I60</f>
        <v>0</v>
      </c>
      <c r="BR40" s="43">
        <f t="shared" si="16"/>
        <v>0</v>
      </c>
      <c r="BS40" s="116">
        <f>'042313'!K60</f>
        <v>356</v>
      </c>
      <c r="BT40" s="43">
        <f>'042313'!M60/'042313'!K60</f>
        <v>0.648876404494382</v>
      </c>
      <c r="BU40" s="169">
        <f>'042313'!Q60</f>
        <v>-0.27</v>
      </c>
      <c r="BV40" s="43" t="str">
        <f t="shared" si="17"/>
        <v>.</v>
      </c>
      <c r="BW40" s="116">
        <f>'042313'!S60</f>
        <v>132</v>
      </c>
      <c r="BX40" s="43">
        <f>'042313'!U60/'042313'!S60</f>
        <v>6.8181818181818177E-2</v>
      </c>
      <c r="BY40" s="169">
        <f>'042313'!Y60</f>
        <v>0.04</v>
      </c>
      <c r="BZ40" s="43">
        <f t="shared" si="18"/>
        <v>0.04</v>
      </c>
      <c r="CA40" s="116">
        <f>'042313'!AA60</f>
        <v>5039</v>
      </c>
      <c r="CB40" s="43">
        <f>'042313'!AC60/'042313'!AA60</f>
        <v>5.9932526294899785E-2</v>
      </c>
      <c r="CC40" s="169">
        <f>'042313'!AG60</f>
        <v>0.01</v>
      </c>
      <c r="CD40" s="43">
        <f t="shared" si="19"/>
        <v>0.01</v>
      </c>
      <c r="CE40">
        <f>'060513'!D75</f>
        <v>137</v>
      </c>
      <c r="CF40">
        <f>'060513'!F75/'060513'!D75</f>
        <v>8.0291970802919707E-2</v>
      </c>
      <c r="CG40" s="169">
        <f>'060513'!J75</f>
        <v>3.968253968253968E-2</v>
      </c>
      <c r="CH40" s="43" t="str">
        <f t="shared" si="20"/>
        <v>.</v>
      </c>
      <c r="CI40">
        <f>'060513'!K75</f>
        <v>1479</v>
      </c>
      <c r="CJ40">
        <f>'060513'!M75/'060513'!K75</f>
        <v>4.3272481406355645E-2</v>
      </c>
      <c r="CK40" s="169">
        <f>'060513'!Q75</f>
        <v>5.6537102473498231E-3</v>
      </c>
      <c r="CL40" s="43">
        <f t="shared" si="21"/>
        <v>5.6537102473498231E-3</v>
      </c>
      <c r="CM40">
        <f>'060513'!S75</f>
        <v>1335</v>
      </c>
      <c r="CN40">
        <f>'060513'!U75/'060513'!S75</f>
        <v>3.2209737827715357E-2</v>
      </c>
      <c r="CO40" s="169">
        <f>'060513'!Y75</f>
        <v>1.9349845201238391E-2</v>
      </c>
      <c r="CP40" s="43">
        <f t="shared" si="22"/>
        <v>1.9349845201238391E-2</v>
      </c>
      <c r="CQ40">
        <f>'060513'!AA75</f>
        <v>1275</v>
      </c>
      <c r="CR40">
        <f>'060513'!AC75/'060513'!AA75</f>
        <v>5.0980392156862744E-2</v>
      </c>
      <c r="CS40" s="169">
        <f>'060513'!AG75</f>
        <v>3.4710743801652892E-2</v>
      </c>
      <c r="CT40" s="43">
        <f t="shared" si="23"/>
        <v>3.4710743801652892E-2</v>
      </c>
      <c r="CU40" s="87">
        <v>17</v>
      </c>
      <c r="CV40" s="89">
        <f t="shared" si="24"/>
        <v>0.73913043478260865</v>
      </c>
      <c r="CW40" s="200">
        <f t="shared" si="25"/>
        <v>1.8520557451268592E-2</v>
      </c>
      <c r="CX40" s="43">
        <f t="shared" si="26"/>
        <v>5.1540231329755791E-2</v>
      </c>
    </row>
    <row r="41" spans="1:111">
      <c r="A41">
        <v>38</v>
      </c>
      <c r="B41" t="s">
        <v>115</v>
      </c>
      <c r="C41" s="116">
        <f>'100512'!D72</f>
        <v>938.25675797848305</v>
      </c>
      <c r="D41" s="43">
        <f>'100512'!F72/'100512'!D72</f>
        <v>0.13767307430798142</v>
      </c>
      <c r="E41" s="43">
        <f>'100512'!I72</f>
        <v>3.9014631857592326E-3</v>
      </c>
      <c r="F41" s="43">
        <f t="shared" si="0"/>
        <v>3.9014631857592326E-3</v>
      </c>
      <c r="G41" s="116">
        <f>'100512'!K72</f>
        <v>991.65642799881869</v>
      </c>
      <c r="H41" s="43">
        <f>'100512'!M72/'100512'!K72</f>
        <v>7.1885636210372805E-2</v>
      </c>
      <c r="I41" s="43">
        <f>'100512'!P72</f>
        <v>-2.5505584473896937E-2</v>
      </c>
      <c r="J41" s="43">
        <f t="shared" si="1"/>
        <v>-2.5505584473896937E-2</v>
      </c>
      <c r="K41" s="116">
        <f>'100512'!R72</f>
        <v>1433.5022941289517</v>
      </c>
      <c r="L41" s="43">
        <f>'100512'!T72/'100512'!R72</f>
        <v>5.5213780404762096E-2</v>
      </c>
      <c r="M41" s="43">
        <f>'100512'!W72</f>
        <v>2.6431408203343677E-3</v>
      </c>
      <c r="N41" s="43">
        <f t="shared" si="2"/>
        <v>2.6431408203343677E-3</v>
      </c>
      <c r="O41" s="116">
        <f>'100512'!Y72</f>
        <v>1024.2570619137994</v>
      </c>
      <c r="P41" s="43">
        <f>'100512'!AA72/'100512'!Y72</f>
        <v>7.5675011864223318E-2</v>
      </c>
      <c r="Q41" s="43">
        <f>'100512'!AD72</f>
        <v>-3.8369169812671202E-3</v>
      </c>
      <c r="R41" s="43">
        <f t="shared" si="3"/>
        <v>-3.8369169812671202E-3</v>
      </c>
      <c r="S41" s="116">
        <f>'111411'!E62</f>
        <v>56</v>
      </c>
      <c r="T41">
        <f>'111411'!F61/'111411'!D61</f>
        <v>0.29610655737704916</v>
      </c>
      <c r="U41" s="169">
        <f>'111411'!I61</f>
        <v>0.21</v>
      </c>
      <c r="V41" s="43" t="str">
        <f t="shared" si="4"/>
        <v>.</v>
      </c>
      <c r="W41" s="116">
        <f>'111411'!J61</f>
        <v>1400</v>
      </c>
      <c r="X41">
        <f>'111411'!L61/'111411'!J61</f>
        <v>0.11785714285714285</v>
      </c>
      <c r="Y41" s="169">
        <f>'111411'!O61</f>
        <v>0.04</v>
      </c>
      <c r="Z41" s="43">
        <f t="shared" si="5"/>
        <v>0.04</v>
      </c>
      <c r="AA41" s="116">
        <f>'111411'!P61</f>
        <v>823</v>
      </c>
      <c r="AB41" s="43">
        <f>'111411'!R61/'111411'!P61</f>
        <v>0.33171324422843257</v>
      </c>
      <c r="AC41" s="43">
        <f>'111411'!U61</f>
        <v>0.13</v>
      </c>
      <c r="AD41" s="43" t="str">
        <f t="shared" si="6"/>
        <v>.</v>
      </c>
      <c r="AE41" s="116">
        <f>'111411'!V61</f>
        <v>110</v>
      </c>
      <c r="AF41" s="43">
        <f>'111411'!X61/'111411'!V61</f>
        <v>9.0909090909090912E-2</v>
      </c>
      <c r="AG41" s="43">
        <f>'111411'!AA61</f>
        <v>-0.02</v>
      </c>
      <c r="AH41" s="43">
        <f t="shared" si="7"/>
        <v>-0.02</v>
      </c>
      <c r="AI41">
        <f>'121911'!D61</f>
        <v>625</v>
      </c>
      <c r="AJ41">
        <f>'121911'!F61/'121911'!D61</f>
        <v>7.5200000000000003E-2</v>
      </c>
      <c r="AK41" s="169">
        <f>'121911'!J61</f>
        <v>-4.4982698961937718E-2</v>
      </c>
      <c r="AL41" s="43">
        <f t="shared" si="8"/>
        <v>-4.4982698961937718E-2</v>
      </c>
      <c r="AM41">
        <f>'121911'!K61</f>
        <v>202</v>
      </c>
      <c r="AN41">
        <f>'121911'!M61/'121911'!K61</f>
        <v>0.13366336633663367</v>
      </c>
      <c r="AO41" s="169">
        <f>'121911'!Q61</f>
        <v>-9.1428571428571428E-2</v>
      </c>
      <c r="AP41" s="43">
        <f t="shared" si="9"/>
        <v>-9.1428571428571428E-2</v>
      </c>
      <c r="AQ41">
        <f>'121911'!R61</f>
        <v>860</v>
      </c>
      <c r="AR41">
        <f>'121911'!T61/'121911'!R61</f>
        <v>0.46627906976744188</v>
      </c>
      <c r="AS41" s="169">
        <f>'121911'!X61</f>
        <v>0.18954248366013071</v>
      </c>
      <c r="AT41" s="43" t="str">
        <f t="shared" si="10"/>
        <v>.</v>
      </c>
      <c r="AU41">
        <f>'121911'!Y61</f>
        <v>9</v>
      </c>
      <c r="AV41">
        <f>'121911'!AA61/'121911'!Y61</f>
        <v>0.1111111111111111</v>
      </c>
      <c r="AW41">
        <f>'121911'!AD61</f>
        <v>0</v>
      </c>
      <c r="AX41" s="43" t="str">
        <f t="shared" si="11"/>
        <v>.</v>
      </c>
      <c r="AY41" s="116">
        <f>'032113'!C61</f>
        <v>181</v>
      </c>
      <c r="AZ41" s="43">
        <f>'032113'!E61/'032113'!C61</f>
        <v>0.37016574585635359</v>
      </c>
      <c r="BA41" s="169">
        <f>'032113'!H61</f>
        <v>-1.7543859649122806E-2</v>
      </c>
      <c r="BB41" s="43" t="str">
        <f t="shared" si="12"/>
        <v>.</v>
      </c>
      <c r="BC41" s="116">
        <f>'032113'!I61</f>
        <v>1679</v>
      </c>
      <c r="BD41" s="43">
        <f>'032113'!K61/'032113'!I61</f>
        <v>5.3603335318642047E-3</v>
      </c>
      <c r="BE41" s="43">
        <f>'032113'!N61</f>
        <v>2.3952095808383233E-3</v>
      </c>
      <c r="BF41" s="43">
        <f t="shared" si="13"/>
        <v>2.3952095808383233E-3</v>
      </c>
      <c r="BG41" s="116">
        <f>'032113'!P61</f>
        <v>2401</v>
      </c>
      <c r="BH41" s="43">
        <f>'032113'!R61/'032113'!P61</f>
        <v>0.20449812578092461</v>
      </c>
      <c r="BI41" s="43">
        <f>'032113'!U61</f>
        <v>2.617801047120419E-3</v>
      </c>
      <c r="BJ41" s="43">
        <f t="shared" si="14"/>
        <v>2.617801047120419E-3</v>
      </c>
      <c r="BK41" s="116">
        <f>'032113'!W61</f>
        <v>1805</v>
      </c>
      <c r="BL41" s="43">
        <f>'032113'!Y61/'032113'!W61</f>
        <v>0.1113573407202216</v>
      </c>
      <c r="BM41" s="43">
        <f>'032113'!AB61</f>
        <v>3.3042394014962596E-2</v>
      </c>
      <c r="BN41" s="43">
        <f t="shared" si="15"/>
        <v>3.3042394014962596E-2</v>
      </c>
      <c r="BO41" s="116">
        <f>'042313'!C61</f>
        <v>2332</v>
      </c>
      <c r="BP41" s="43">
        <f>'042313'!E61/'042313'!C61</f>
        <v>0.13078902229845626</v>
      </c>
      <c r="BQ41" s="169">
        <f>'042313'!I61</f>
        <v>0.03</v>
      </c>
      <c r="BR41" s="43">
        <f t="shared" si="16"/>
        <v>0.03</v>
      </c>
      <c r="BS41" s="116">
        <f>'042313'!K61</f>
        <v>1849</v>
      </c>
      <c r="BT41" s="43">
        <f>'042313'!M61/'042313'!K61</f>
        <v>0.27636560302866414</v>
      </c>
      <c r="BU41" s="169">
        <f>'042313'!Q61</f>
        <v>0.01</v>
      </c>
      <c r="BV41" s="43" t="str">
        <f t="shared" si="17"/>
        <v>.</v>
      </c>
      <c r="BW41" s="116">
        <f>'042313'!S61</f>
        <v>1644</v>
      </c>
      <c r="BX41" s="43">
        <f>'042313'!U61/'042313'!S61</f>
        <v>0.23661800486618004</v>
      </c>
      <c r="BY41" s="169">
        <f>'042313'!Y61</f>
        <v>7.0000000000000007E-2</v>
      </c>
      <c r="BZ41" s="43">
        <f t="shared" si="18"/>
        <v>7.0000000000000007E-2</v>
      </c>
      <c r="CA41" s="116">
        <f>'042313'!AA61</f>
        <v>1588</v>
      </c>
      <c r="CB41" s="43">
        <f>'042313'!AC61/'042313'!AA61</f>
        <v>9.3198992443324941E-2</v>
      </c>
      <c r="CC41" s="169">
        <f>'042313'!AG61</f>
        <v>0.04</v>
      </c>
      <c r="CD41" s="43">
        <f t="shared" si="19"/>
        <v>0.04</v>
      </c>
      <c r="CE41">
        <f>'060513'!D76</f>
        <v>1164</v>
      </c>
      <c r="CF41">
        <f>'060513'!F76/'060513'!D76</f>
        <v>0.14948453608247422</v>
      </c>
      <c r="CG41" s="169">
        <f>'060513'!J76</f>
        <v>-2.8282828282828285E-2</v>
      </c>
      <c r="CH41" s="43">
        <f t="shared" si="20"/>
        <v>-2.8282828282828285E-2</v>
      </c>
      <c r="CI41">
        <f>'060513'!K76</f>
        <v>895</v>
      </c>
      <c r="CJ41">
        <f>'060513'!M76/'060513'!K76</f>
        <v>5.3631284916201116E-2</v>
      </c>
      <c r="CK41" s="169">
        <f>'060513'!Q76</f>
        <v>4.3683589138134596E-2</v>
      </c>
      <c r="CL41" s="43">
        <f t="shared" si="21"/>
        <v>4.3683589138134596E-2</v>
      </c>
      <c r="CM41">
        <f>'060513'!S76</f>
        <v>851</v>
      </c>
      <c r="CN41">
        <f>'060513'!U76/'060513'!S76</f>
        <v>6.6980023501762631E-2</v>
      </c>
      <c r="CO41" s="169">
        <f>'060513'!Y76</f>
        <v>9.8236775818639793E-2</v>
      </c>
      <c r="CP41" s="43">
        <f t="shared" si="22"/>
        <v>9.8236775818639793E-2</v>
      </c>
      <c r="CQ41">
        <f>'060513'!AA76</f>
        <v>764</v>
      </c>
      <c r="CR41">
        <f>'060513'!AC76/'060513'!AA76</f>
        <v>0.112565445026178</v>
      </c>
      <c r="CS41" s="169">
        <f>'060513'!AG76</f>
        <v>1.9174041297935103E-2</v>
      </c>
      <c r="CT41" s="43">
        <f t="shared" si="23"/>
        <v>1.9174041297935103E-2</v>
      </c>
      <c r="CU41" s="87">
        <v>18</v>
      </c>
      <c r="CV41" s="89">
        <f t="shared" si="24"/>
        <v>0.78260869565217395</v>
      </c>
      <c r="CW41" s="200">
        <f t="shared" si="25"/>
        <v>1.0621290191128202E-2</v>
      </c>
      <c r="CX41" s="43">
        <f t="shared" si="26"/>
        <v>4.5310672790024376E-2</v>
      </c>
    </row>
    <row r="42" spans="1:111">
      <c r="A42">
        <v>39</v>
      </c>
      <c r="B42" t="s">
        <v>117</v>
      </c>
      <c r="C42" s="116">
        <f>'100512'!D73</f>
        <v>1255.6083084712052</v>
      </c>
      <c r="D42" s="43">
        <f>'100512'!F73/'100512'!D73</f>
        <v>2.5335277902830106E-2</v>
      </c>
      <c r="E42" s="43">
        <f>'100512'!I73</f>
        <v>-4.5268340921812335E-3</v>
      </c>
      <c r="F42" s="43">
        <f t="shared" si="0"/>
        <v>-4.5268340921812335E-3</v>
      </c>
      <c r="G42" s="116">
        <f>'100512'!K73</f>
        <v>1175.1772604531454</v>
      </c>
      <c r="H42" s="43">
        <f>'100512'!M73/'100512'!K73</f>
        <v>1.4589032186686378E-2</v>
      </c>
      <c r="I42" s="43">
        <f>'100512'!P73</f>
        <v>4.4146157169214382E-3</v>
      </c>
      <c r="J42" s="43">
        <f t="shared" si="1"/>
        <v>4.4146157169214382E-3</v>
      </c>
      <c r="K42" s="116">
        <f>'100512'!R73</f>
        <v>1717.0253395150701</v>
      </c>
      <c r="L42" s="43">
        <f>'100512'!T73/'100512'!R73</f>
        <v>1.943833773114529E-2</v>
      </c>
      <c r="M42" s="43">
        <f>'100512'!W73</f>
        <v>-6.2211479910819219E-5</v>
      </c>
      <c r="N42" s="43">
        <f t="shared" si="2"/>
        <v>-6.2211479910819219E-5</v>
      </c>
      <c r="O42" s="116">
        <f>'100512'!Y73</f>
        <v>1140.7453138322744</v>
      </c>
      <c r="P42" s="43">
        <f>'100512'!AA73/'100512'!Y73</f>
        <v>1.7501600134526406E-2</v>
      </c>
      <c r="Q42" s="43">
        <f>'100512'!AD73</f>
        <v>3.869741854434432E-3</v>
      </c>
      <c r="R42" s="43">
        <f t="shared" si="3"/>
        <v>3.869741854434432E-3</v>
      </c>
      <c r="S42" s="116">
        <f>'111411'!E63</f>
        <v>942</v>
      </c>
      <c r="T42">
        <f>'111411'!F62/'111411'!D62</f>
        <v>3.2627865961199293E-2</v>
      </c>
      <c r="U42" s="169">
        <f>'111411'!I62</f>
        <v>0.02</v>
      </c>
      <c r="V42" s="43">
        <f t="shared" si="4"/>
        <v>0.02</v>
      </c>
      <c r="W42" s="116">
        <f>'111411'!J62</f>
        <v>1258</v>
      </c>
      <c r="X42">
        <f>'111411'!L62/'111411'!J62</f>
        <v>3.6565977742448331E-2</v>
      </c>
      <c r="Y42" s="169">
        <f>'111411'!O62</f>
        <v>0.01</v>
      </c>
      <c r="Z42" s="43">
        <f t="shared" si="5"/>
        <v>0.01</v>
      </c>
      <c r="AA42" s="116">
        <f>'111411'!P62</f>
        <v>889</v>
      </c>
      <c r="AB42" s="43">
        <f>'111411'!R62/'111411'!P62</f>
        <v>2.0247469066366704E-2</v>
      </c>
      <c r="AC42" s="43">
        <f>'111411'!U62</f>
        <v>0.01</v>
      </c>
      <c r="AD42" s="43">
        <f t="shared" si="6"/>
        <v>0.01</v>
      </c>
      <c r="AE42" s="116">
        <f>'111411'!V62</f>
        <v>125</v>
      </c>
      <c r="AF42" s="43">
        <f>'111411'!X62/'111411'!V62</f>
        <v>0.04</v>
      </c>
      <c r="AG42" s="43">
        <f>'111411'!AA62</f>
        <v>-0.01</v>
      </c>
      <c r="AH42" s="43">
        <f t="shared" si="7"/>
        <v>-0.01</v>
      </c>
      <c r="AI42">
        <f>'121911'!D62</f>
        <v>808</v>
      </c>
      <c r="AJ42">
        <f>'121911'!F62/'121911'!D62</f>
        <v>5.5693069306930694E-2</v>
      </c>
      <c r="AK42" s="169">
        <f>'121911'!J62</f>
        <v>-4.5871559633027525E-2</v>
      </c>
      <c r="AL42" s="43">
        <f t="shared" si="8"/>
        <v>-4.5871559633027525E-2</v>
      </c>
      <c r="AM42">
        <f>'121911'!K62</f>
        <v>106</v>
      </c>
      <c r="AN42">
        <f>'121911'!M62/'121911'!K62</f>
        <v>5.6603773584905662E-2</v>
      </c>
      <c r="AO42" s="169">
        <f>'121911'!Q62</f>
        <v>-0.03</v>
      </c>
      <c r="AP42" s="43">
        <f t="shared" si="9"/>
        <v>-0.03</v>
      </c>
      <c r="AQ42">
        <f>'121911'!R62</f>
        <v>789</v>
      </c>
      <c r="AR42">
        <f>'121911'!T62/'121911'!R62</f>
        <v>1.7743979721166033E-2</v>
      </c>
      <c r="AS42" s="169">
        <f>'121911'!X62</f>
        <v>1.935483870967742E-2</v>
      </c>
      <c r="AT42" s="43">
        <f t="shared" si="10"/>
        <v>1.935483870967742E-2</v>
      </c>
      <c r="AU42">
        <f>'121911'!Y62</f>
        <v>1</v>
      </c>
      <c r="AV42">
        <f>'121911'!AA62/'121911'!Y62</f>
        <v>0</v>
      </c>
      <c r="AW42">
        <f>'121911'!AD62</f>
        <v>0</v>
      </c>
      <c r="AX42" s="43" t="str">
        <f t="shared" si="11"/>
        <v>.</v>
      </c>
      <c r="AY42" s="116">
        <f>'032113'!C62</f>
        <v>74</v>
      </c>
      <c r="AZ42" s="43">
        <f>'032113'!E62/'032113'!C62</f>
        <v>9.45945945945946E-2</v>
      </c>
      <c r="BA42" s="169">
        <f>'032113'!H62</f>
        <v>-2.9850746268656716E-2</v>
      </c>
      <c r="BB42" s="43" t="str">
        <f t="shared" si="12"/>
        <v>.</v>
      </c>
      <c r="BC42" s="116">
        <f>'032113'!I62</f>
        <v>2247</v>
      </c>
      <c r="BD42" s="43">
        <f>'032113'!K62/'032113'!I62</f>
        <v>4.450378282153983E-3</v>
      </c>
      <c r="BE42" s="43">
        <f>'032113'!N62</f>
        <v>0</v>
      </c>
      <c r="BF42" s="43">
        <f t="shared" si="13"/>
        <v>0</v>
      </c>
      <c r="BG42" s="116">
        <f>'032113'!P62</f>
        <v>1468</v>
      </c>
      <c r="BH42" s="43">
        <f>'032113'!R62/'032113'!P62</f>
        <v>4.9727520435967301E-2</v>
      </c>
      <c r="BI42" s="43">
        <f>'032113'!U62</f>
        <v>5.7347670250896057E-3</v>
      </c>
      <c r="BJ42" s="43">
        <f t="shared" si="14"/>
        <v>5.7347670250896057E-3</v>
      </c>
      <c r="BK42" s="116">
        <f>'032113'!W62</f>
        <v>1466</v>
      </c>
      <c r="BL42" s="43">
        <f>'032113'!Y62/'032113'!W62</f>
        <v>4.9795361527967257E-2</v>
      </c>
      <c r="BM42" s="43">
        <f>'032113'!AB62</f>
        <v>3.1586503948312993E-2</v>
      </c>
      <c r="BN42" s="43">
        <f t="shared" si="15"/>
        <v>3.1586503948312993E-2</v>
      </c>
      <c r="BO42" s="116">
        <f>'042313'!C62</f>
        <v>1990</v>
      </c>
      <c r="BP42" s="43">
        <f>'042313'!E62/'042313'!C62</f>
        <v>6.1306532663316586E-2</v>
      </c>
      <c r="BQ42" s="169">
        <f>'042313'!I62</f>
        <v>0</v>
      </c>
      <c r="BR42" s="43">
        <f t="shared" si="16"/>
        <v>0</v>
      </c>
      <c r="BS42" s="116">
        <f>'042313'!K62</f>
        <v>1002</v>
      </c>
      <c r="BT42" s="43">
        <f>'042313'!M62/'042313'!K62</f>
        <v>8.9820359281437126E-2</v>
      </c>
      <c r="BU42" s="169">
        <f>'042313'!Q62</f>
        <v>-0.02</v>
      </c>
      <c r="BV42" s="43">
        <f t="shared" si="17"/>
        <v>-0.02</v>
      </c>
      <c r="BW42" s="116">
        <f>'042313'!S62</f>
        <v>1036</v>
      </c>
      <c r="BX42" s="43">
        <f>'042313'!U62/'042313'!S62</f>
        <v>0.13127413127413126</v>
      </c>
      <c r="BY42" s="169">
        <f>'042313'!Y62</f>
        <v>-0.04</v>
      </c>
      <c r="BZ42" s="43">
        <f t="shared" si="18"/>
        <v>-0.04</v>
      </c>
      <c r="CA42" s="116">
        <f>'042313'!AA62</f>
        <v>2738</v>
      </c>
      <c r="CB42" s="43">
        <f>'042313'!AC62/'042313'!AA62</f>
        <v>5.7706355003652302E-2</v>
      </c>
      <c r="CC42" s="169">
        <f>'042313'!AG62</f>
        <v>0</v>
      </c>
      <c r="CD42" s="43">
        <f t="shared" si="19"/>
        <v>0</v>
      </c>
      <c r="CE42">
        <f>'060513'!D77</f>
        <v>409</v>
      </c>
      <c r="CF42">
        <f>'060513'!F77/'060513'!D77</f>
        <v>0.32762836185819072</v>
      </c>
      <c r="CG42" s="169">
        <f>'060513'!J77</f>
        <v>-0.14909090909090908</v>
      </c>
      <c r="CH42" s="43" t="str">
        <f t="shared" si="20"/>
        <v>.</v>
      </c>
      <c r="CI42">
        <f>'060513'!K77</f>
        <v>302</v>
      </c>
      <c r="CJ42">
        <f>'060513'!M77/'060513'!K77</f>
        <v>0.35099337748344372</v>
      </c>
      <c r="CK42" s="169">
        <f>'060513'!Q77</f>
        <v>-8.1632653061224483E-2</v>
      </c>
      <c r="CL42" s="43" t="str">
        <f t="shared" si="21"/>
        <v>.</v>
      </c>
      <c r="CM42">
        <f>'060513'!S77</f>
        <v>185</v>
      </c>
      <c r="CN42">
        <f>'060513'!U77/'060513'!S77</f>
        <v>0.52972972972972976</v>
      </c>
      <c r="CO42" s="169">
        <f>'060513'!Y77</f>
        <v>0</v>
      </c>
      <c r="CP42" s="43" t="str">
        <f t="shared" si="22"/>
        <v>.</v>
      </c>
      <c r="CQ42">
        <f>'060513'!AA77</f>
        <v>200</v>
      </c>
      <c r="CR42">
        <f>'060513'!AC77/'060513'!AA77</f>
        <v>0.58499999999999996</v>
      </c>
      <c r="CS42" s="169">
        <f>'060513'!AG77</f>
        <v>-0.14457831325301204</v>
      </c>
      <c r="CT42" s="43" t="str">
        <f t="shared" si="23"/>
        <v>.</v>
      </c>
      <c r="CU42" s="87">
        <v>18</v>
      </c>
      <c r="CV42" s="89">
        <f t="shared" si="24"/>
        <v>0.78260869565217395</v>
      </c>
      <c r="CW42" s="200">
        <f t="shared" si="25"/>
        <v>-1.5937586219177307E-3</v>
      </c>
      <c r="CX42" s="43">
        <f t="shared" si="26"/>
        <v>2.1171873347357654E-2</v>
      </c>
    </row>
    <row r="43" spans="1:111" s="16" customFormat="1">
      <c r="A43" s="16">
        <v>40</v>
      </c>
      <c r="B43" s="16" t="s">
        <v>119</v>
      </c>
      <c r="C43" s="241">
        <f>'100512'!D74</f>
        <v>938.25675797848305</v>
      </c>
      <c r="D43" s="46">
        <f>'100512'!F74/'100512'!D74</f>
        <v>0.1972629124412868</v>
      </c>
      <c r="E43" s="46">
        <f>'100512'!I74</f>
        <v>0.94149960644941577</v>
      </c>
      <c r="F43" s="46">
        <f t="shared" si="0"/>
        <v>0.94149960644941577</v>
      </c>
      <c r="G43" s="241">
        <f>'100512'!K74</f>
        <v>768.42640957484218</v>
      </c>
      <c r="H43" s="46">
        <f>'100512'!M74/'100512'!K74</f>
        <v>0.1056857631577435</v>
      </c>
      <c r="I43" s="46">
        <f>'100512'!P74</f>
        <v>1.0753535476783767</v>
      </c>
      <c r="J43" s="46">
        <f t="shared" si="1"/>
        <v>1.0753535476783767</v>
      </c>
      <c r="K43" s="241">
        <f>'100512'!R74</f>
        <v>1071.7659948432145</v>
      </c>
      <c r="L43" s="46">
        <f>'100512'!T74/'100512'!R74</f>
        <v>0.12100594799372022</v>
      </c>
      <c r="M43" s="46">
        <f>'100512'!W74</f>
        <v>0.96957422357386103</v>
      </c>
      <c r="N43" s="46">
        <f t="shared" si="2"/>
        <v>0.96957422357386103</v>
      </c>
      <c r="O43" s="241">
        <f>'100512'!Y74</f>
        <v>820.6649819842122</v>
      </c>
      <c r="P43" s="46">
        <f>'100512'!AA74/'100512'!Y74</f>
        <v>0.15169018885966612</v>
      </c>
      <c r="Q43" s="46">
        <f>'100512'!AD74</f>
        <v>0.91170288501717245</v>
      </c>
      <c r="R43" s="46">
        <f t="shared" si="3"/>
        <v>0.91170288501717245</v>
      </c>
      <c r="S43" s="241">
        <f>'111411'!E64</f>
        <v>58</v>
      </c>
      <c r="T43" s="16">
        <f>'111411'!F63/'111411'!D63</f>
        <v>6.2874251497005984E-2</v>
      </c>
      <c r="U43" s="242">
        <f>'111411'!I63</f>
        <v>0.94</v>
      </c>
      <c r="V43" s="46" t="str">
        <f t="shared" si="4"/>
        <v>.</v>
      </c>
      <c r="W43" s="241">
        <f>'111411'!J63</f>
        <v>1243</v>
      </c>
      <c r="X43" s="16">
        <f>'111411'!L63/'111411'!J63</f>
        <v>4.9879324215607403E-2</v>
      </c>
      <c r="Y43" s="242">
        <f>'111411'!O63</f>
        <v>0.93</v>
      </c>
      <c r="Z43" s="46">
        <f t="shared" si="5"/>
        <v>0.93</v>
      </c>
      <c r="AA43" s="241">
        <f>'111411'!P63</f>
        <v>487</v>
      </c>
      <c r="AB43" s="46">
        <f>'111411'!R63/'111411'!P63</f>
        <v>7.5975359342915813E-2</v>
      </c>
      <c r="AC43" s="46">
        <f>'111411'!U63</f>
        <v>0.74</v>
      </c>
      <c r="AD43" s="46">
        <f t="shared" si="6"/>
        <v>0.74</v>
      </c>
      <c r="AE43" s="241">
        <f>'111411'!V63</f>
        <v>84</v>
      </c>
      <c r="AF43" s="46">
        <f>'111411'!X63/'111411'!V63</f>
        <v>8.3333333333333329E-2</v>
      </c>
      <c r="AG43" s="46">
        <f>'111411'!AA63</f>
        <v>1.1000000000000001</v>
      </c>
      <c r="AH43" s="46" t="str">
        <f t="shared" si="7"/>
        <v>.</v>
      </c>
      <c r="AI43" s="16">
        <f>'121911'!D63</f>
        <v>554</v>
      </c>
      <c r="AJ43" s="16">
        <f>'121911'!F63/'121911'!D63</f>
        <v>0.12274368231046931</v>
      </c>
      <c r="AK43" s="242">
        <f>'121911'!J63</f>
        <v>0.75514403292181065</v>
      </c>
      <c r="AL43" s="46">
        <f t="shared" si="8"/>
        <v>0.75514403292181065</v>
      </c>
      <c r="AM43" s="16">
        <f>'121911'!K63</f>
        <v>157</v>
      </c>
      <c r="AN43" s="16">
        <f>'121911'!M63/'121911'!K63</f>
        <v>0.26751592356687898</v>
      </c>
      <c r="AO43" s="242">
        <f>'121911'!Q63</f>
        <v>1</v>
      </c>
      <c r="AP43" s="46" t="str">
        <f t="shared" si="9"/>
        <v>.</v>
      </c>
      <c r="AQ43" s="16">
        <f>'121911'!R63</f>
        <v>552</v>
      </c>
      <c r="AR43" s="16">
        <f>'121911'!T63/'121911'!R63</f>
        <v>0.125</v>
      </c>
      <c r="AS43" s="242">
        <f>'121911'!X63</f>
        <v>1.4037267080745341</v>
      </c>
      <c r="AT43" s="46">
        <f t="shared" si="10"/>
        <v>1.4037267080745341</v>
      </c>
      <c r="AU43" s="16">
        <f>'121911'!Y63</f>
        <v>4</v>
      </c>
      <c r="AV43" s="16">
        <f>'121911'!AA63/'121911'!Y63</f>
        <v>0.75</v>
      </c>
      <c r="AW43" s="16">
        <f>'121911'!AD63</f>
        <v>6</v>
      </c>
      <c r="AX43" s="46" t="str">
        <f t="shared" si="11"/>
        <v>.</v>
      </c>
      <c r="AY43" s="241">
        <f>'032113'!C63</f>
        <v>289</v>
      </c>
      <c r="AZ43" s="46">
        <f>'032113'!E63/'032113'!C63</f>
        <v>0.70934256055363321</v>
      </c>
      <c r="BA43" s="242">
        <f>'032113'!H63</f>
        <v>0.98809523809523814</v>
      </c>
      <c r="BB43" s="46" t="str">
        <f t="shared" si="12"/>
        <v>.</v>
      </c>
      <c r="BC43" s="241">
        <f>'032113'!I63</f>
        <v>1498</v>
      </c>
      <c r="BD43" s="46">
        <f>'032113'!K63/'032113'!I63</f>
        <v>7.3431241655540717E-3</v>
      </c>
      <c r="BE43" s="46">
        <f>'032113'!N63</f>
        <v>1.090114324142569</v>
      </c>
      <c r="BF43" s="46">
        <f t="shared" si="13"/>
        <v>1.090114324142569</v>
      </c>
      <c r="BG43" s="241">
        <f>'032113'!P63</f>
        <v>1767</v>
      </c>
      <c r="BH43" s="46">
        <f>'032113'!R63/'032113'!P63</f>
        <v>0.155631013016412</v>
      </c>
      <c r="BI43" s="46">
        <f>'032113'!U63</f>
        <v>0.8418230563002681</v>
      </c>
      <c r="BJ43" s="46">
        <f t="shared" si="14"/>
        <v>0.8418230563002681</v>
      </c>
      <c r="BK43" s="241">
        <f>'032113'!W63</f>
        <v>1591</v>
      </c>
      <c r="BL43" s="46">
        <f>'032113'!Y63/'032113'!W63</f>
        <v>7.7309868007542429E-2</v>
      </c>
      <c r="BM43" s="46">
        <f>'032113'!AB63</f>
        <v>0.80790190735694822</v>
      </c>
      <c r="BN43" s="46">
        <f t="shared" si="15"/>
        <v>0.80790190735694822</v>
      </c>
      <c r="BO43" s="241">
        <f>'042313'!C63</f>
        <v>1815</v>
      </c>
      <c r="BP43" s="46">
        <f>'042313'!E63/'042313'!C63</f>
        <v>0.13168044077134985</v>
      </c>
      <c r="BQ43" s="242">
        <f>'042313'!I63</f>
        <v>1.2</v>
      </c>
      <c r="BR43" s="46">
        <f t="shared" si="16"/>
        <v>1.2</v>
      </c>
      <c r="BS43" s="241">
        <f>'042313'!K63</f>
        <v>1935</v>
      </c>
      <c r="BT43" s="46">
        <f>'042313'!M63/'042313'!K63</f>
        <v>0.21550387596899226</v>
      </c>
      <c r="BU43" s="242">
        <f>'042313'!Q63</f>
        <v>0.96</v>
      </c>
      <c r="BV43" s="46">
        <f t="shared" si="17"/>
        <v>0.96</v>
      </c>
      <c r="BW43" s="241">
        <f>'042313'!S63</f>
        <v>1632</v>
      </c>
      <c r="BX43" s="46">
        <f>'042313'!U63/'042313'!S63</f>
        <v>0.18872549019607843</v>
      </c>
      <c r="BY43" s="242">
        <f>'042313'!Y63</f>
        <v>1</v>
      </c>
      <c r="BZ43" s="46">
        <f t="shared" si="18"/>
        <v>1</v>
      </c>
      <c r="CA43" s="241">
        <f>'042313'!AA63</f>
        <v>1236</v>
      </c>
      <c r="CB43" s="46">
        <f>'042313'!AC63/'042313'!AA63</f>
        <v>9.5469255663430425E-2</v>
      </c>
      <c r="CC43" s="242">
        <f>'042313'!AG63</f>
        <v>1.5</v>
      </c>
      <c r="CD43" s="46">
        <f t="shared" si="19"/>
        <v>1.5</v>
      </c>
      <c r="CE43" s="16">
        <f>'060513'!D78</f>
        <v>752</v>
      </c>
      <c r="CF43" s="16">
        <f>'060513'!F78/'060513'!D78</f>
        <v>0.11968085106382979</v>
      </c>
      <c r="CG43" s="242">
        <f>'060513'!J78</f>
        <v>0.54229607250755285</v>
      </c>
      <c r="CH43" s="46">
        <f t="shared" si="20"/>
        <v>0.54229607250755285</v>
      </c>
      <c r="CI43" s="16">
        <f>'060513'!K78</f>
        <v>145</v>
      </c>
      <c r="CJ43" s="16">
        <f>'060513'!M78/'060513'!K78</f>
        <v>0.23448275862068965</v>
      </c>
      <c r="CK43" s="242">
        <f>'060513'!Q78</f>
        <v>0.3783783783783784</v>
      </c>
      <c r="CL43" s="46" t="str">
        <f t="shared" si="21"/>
        <v>.</v>
      </c>
      <c r="CM43" s="16">
        <f>'060513'!S78</f>
        <v>162</v>
      </c>
      <c r="CN43" s="16">
        <f>'060513'!U78/'060513'!S78</f>
        <v>0.36419753086419754</v>
      </c>
      <c r="CO43" s="242">
        <f>'060513'!Y78</f>
        <v>1.6213592233009708</v>
      </c>
      <c r="CP43" s="46" t="str">
        <f t="shared" si="22"/>
        <v>.</v>
      </c>
      <c r="CQ43" s="16">
        <f>'060513'!AA78</f>
        <v>106</v>
      </c>
      <c r="CR43" s="16">
        <f>'060513'!AC78/'060513'!AA78</f>
        <v>0.39622641509433965</v>
      </c>
      <c r="CS43" s="242">
        <f>'060513'!AG78</f>
        <v>0.828125</v>
      </c>
      <c r="CT43" s="46" t="str">
        <f t="shared" si="23"/>
        <v>.</v>
      </c>
      <c r="CU43" s="251">
        <v>16</v>
      </c>
      <c r="CV43" s="254">
        <f t="shared" si="24"/>
        <v>0.69565217391304346</v>
      </c>
      <c r="CW43" s="243">
        <f t="shared" si="25"/>
        <v>0.99744925319345812</v>
      </c>
      <c r="CX43" s="46">
        <f t="shared" si="26"/>
        <v>0.22971538424676116</v>
      </c>
      <c r="CY43" s="244"/>
      <c r="CZ43" s="244"/>
      <c r="DA43" s="244"/>
      <c r="DB43" s="244"/>
      <c r="DC43" s="244"/>
      <c r="DD43" s="244"/>
      <c r="DE43" s="244"/>
      <c r="DF43" s="244"/>
      <c r="DG43" s="244"/>
    </row>
    <row r="44" spans="1:111" hidden="1">
      <c r="A44">
        <v>41</v>
      </c>
      <c r="B44" t="s">
        <v>121</v>
      </c>
      <c r="C44" s="116">
        <f>'100512'!D75</f>
        <v>50.592276165506441</v>
      </c>
      <c r="D44" s="43">
        <f>'100512'!F75/'100512'!D75</f>
        <v>0.68593694553447448</v>
      </c>
      <c r="E44" s="43">
        <f>'100512'!I75</f>
        <v>0.32665541736072795</v>
      </c>
      <c r="F44" s="43" t="str">
        <f t="shared" si="0"/>
        <v>.</v>
      </c>
      <c r="G44" s="116">
        <f>'100512'!K75</f>
        <v>45.075292181764482</v>
      </c>
      <c r="H44" s="43">
        <f>'100512'!M75/'100512'!K75</f>
        <v>0.82077017546526931</v>
      </c>
      <c r="I44" s="43">
        <f>'100512'!P75</f>
        <v>1.2191181947894664E-2</v>
      </c>
      <c r="J44" s="43" t="str">
        <f t="shared" si="1"/>
        <v>.</v>
      </c>
      <c r="K44" s="116">
        <f>'100512'!R75</f>
        <v>45.217037410717147</v>
      </c>
      <c r="L44" s="43">
        <f>'100512'!T75/'100512'!R75</f>
        <v>0.86466829729932382</v>
      </c>
      <c r="M44" s="43">
        <f>'100512'!W75</f>
        <v>-7.0433614371476647E-2</v>
      </c>
      <c r="N44" s="43" t="str">
        <f t="shared" si="2"/>
        <v>.</v>
      </c>
      <c r="O44" s="116">
        <f>'100512'!Y75</f>
        <v>40.928304728112884</v>
      </c>
      <c r="P44" s="43">
        <f>'100512'!AA75/'100512'!Y75</f>
        <v>0.6886602478273377</v>
      </c>
      <c r="Q44" s="43">
        <f>'100512'!AD75</f>
        <v>0.68693491501648074</v>
      </c>
      <c r="R44" s="43" t="str">
        <f t="shared" si="3"/>
        <v>.</v>
      </c>
      <c r="S44" s="116">
        <f>'111411'!E65</f>
        <v>81</v>
      </c>
      <c r="T44">
        <f>'111411'!F64/'111411'!D64</f>
        <v>0.70731707317073167</v>
      </c>
      <c r="U44" s="169">
        <f>'111411'!I64</f>
        <v>2.4300000000000002</v>
      </c>
      <c r="V44" s="43" t="str">
        <f t="shared" si="4"/>
        <v>.</v>
      </c>
      <c r="W44" s="116">
        <f>'111411'!J64</f>
        <v>38</v>
      </c>
      <c r="X44">
        <f>'111411'!L64/'111411'!J64</f>
        <v>0.86842105263157898</v>
      </c>
      <c r="Y44" s="169">
        <f>'111411'!O64</f>
        <v>1.29</v>
      </c>
      <c r="Z44" s="43" t="str">
        <f t="shared" si="5"/>
        <v>.</v>
      </c>
      <c r="AA44" s="116">
        <f>'111411'!P64</f>
        <v>37</v>
      </c>
      <c r="AB44" s="43">
        <f>'111411'!R64/'111411'!P64</f>
        <v>0.70270270270270274</v>
      </c>
      <c r="AC44" s="43">
        <f>'111411'!U64</f>
        <v>-0.08</v>
      </c>
      <c r="AD44" s="43" t="str">
        <f t="shared" si="6"/>
        <v>.</v>
      </c>
      <c r="AE44" s="116">
        <f>'111411'!V64</f>
        <v>33</v>
      </c>
      <c r="AF44" s="43">
        <f>'111411'!X64/'111411'!V64</f>
        <v>0.84848484848484851</v>
      </c>
      <c r="AG44" s="43">
        <f>'111411'!AA64</f>
        <v>4.28</v>
      </c>
      <c r="AH44" s="43" t="str">
        <f t="shared" si="7"/>
        <v>.</v>
      </c>
      <c r="AI44">
        <f>'121911'!D64</f>
        <v>9</v>
      </c>
      <c r="AJ44">
        <f>'121911'!F64/'121911'!D64</f>
        <v>1.6666666666666667</v>
      </c>
      <c r="AK44" s="169">
        <f>'121911'!J64</f>
        <v>1.6666666666666667</v>
      </c>
      <c r="AL44" s="43" t="str">
        <f t="shared" si="8"/>
        <v>.</v>
      </c>
      <c r="AM44">
        <f>'121911'!K64</f>
        <v>6</v>
      </c>
      <c r="AN44">
        <f>'121911'!M64/'121911'!K64</f>
        <v>2</v>
      </c>
      <c r="AO44" s="169">
        <f>'121911'!Q64</f>
        <v>0.83333333333333337</v>
      </c>
      <c r="AP44" s="43" t="str">
        <f t="shared" si="9"/>
        <v>.</v>
      </c>
      <c r="AQ44">
        <f>'121911'!R64</f>
        <v>6</v>
      </c>
      <c r="AR44">
        <f>'121911'!T64/'121911'!R64</f>
        <v>0.66666666666666663</v>
      </c>
      <c r="AS44" s="169">
        <f>'121911'!X64</f>
        <v>0.5</v>
      </c>
      <c r="AT44" s="43" t="str">
        <f t="shared" si="10"/>
        <v>.</v>
      </c>
      <c r="AU44">
        <f>'121911'!Y64</f>
        <v>4</v>
      </c>
      <c r="AV44">
        <f>'121911'!AA64/'121911'!Y64</f>
        <v>3</v>
      </c>
      <c r="AW44">
        <f>'121911'!AD64</f>
        <v>0.875</v>
      </c>
      <c r="AX44" s="43" t="str">
        <f t="shared" si="11"/>
        <v>.</v>
      </c>
      <c r="AY44" s="116">
        <f>'032113'!C64</f>
        <v>6</v>
      </c>
      <c r="AZ44" s="43">
        <f>'032113'!E64/'032113'!C64</f>
        <v>1.6666666666666667</v>
      </c>
      <c r="BA44" s="169">
        <f>'032113'!H64</f>
        <v>-0.25</v>
      </c>
      <c r="BB44" s="43" t="str">
        <f t="shared" si="12"/>
        <v>.</v>
      </c>
      <c r="BC44" s="116">
        <f>'032113'!I64</f>
        <v>12</v>
      </c>
      <c r="BD44" s="43">
        <f>'032113'!K64/'032113'!I64</f>
        <v>1</v>
      </c>
      <c r="BE44" s="43" t="e">
        <f>'032113'!N64</f>
        <v>#DIV/0!</v>
      </c>
      <c r="BF44" s="43" t="str">
        <f t="shared" si="13"/>
        <v>.</v>
      </c>
      <c r="BG44" s="116">
        <f>'032113'!P64</f>
        <v>8</v>
      </c>
      <c r="BH44" s="43">
        <f>'032113'!R64/'032113'!P64</f>
        <v>1.5</v>
      </c>
      <c r="BI44" s="43">
        <f>'032113'!U64</f>
        <v>1.5</v>
      </c>
      <c r="BJ44" s="43" t="str">
        <f t="shared" si="14"/>
        <v>.</v>
      </c>
      <c r="BK44" s="116">
        <f>'032113'!W64</f>
        <v>5</v>
      </c>
      <c r="BL44" s="43">
        <f>'032113'!Y64/'032113'!W64</f>
        <v>1.6</v>
      </c>
      <c r="BM44" s="43">
        <f>'032113'!AB64</f>
        <v>0.66666666666666663</v>
      </c>
      <c r="BN44" s="43" t="str">
        <f t="shared" si="15"/>
        <v>.</v>
      </c>
      <c r="BO44" s="116">
        <f>'042313'!C64</f>
        <v>11</v>
      </c>
      <c r="BP44" s="43">
        <f>'042313'!E64/'042313'!C64</f>
        <v>0.72727272727272729</v>
      </c>
      <c r="BQ44" s="169">
        <f>'042313'!I64</f>
        <v>-0.31</v>
      </c>
      <c r="BR44" s="43" t="str">
        <f t="shared" si="16"/>
        <v>.</v>
      </c>
      <c r="BS44" s="116">
        <f>'042313'!K64</f>
        <v>10</v>
      </c>
      <c r="BT44" s="43">
        <f>'042313'!M64/'042313'!K64</f>
        <v>0.7</v>
      </c>
      <c r="BU44" s="169">
        <f>'042313'!Q64</f>
        <v>0.82</v>
      </c>
      <c r="BV44" s="43" t="str">
        <f t="shared" si="17"/>
        <v>.</v>
      </c>
      <c r="BW44" s="116">
        <f>'042313'!S64</f>
        <v>10</v>
      </c>
      <c r="BX44" s="43">
        <f>'042313'!U64/'042313'!S64</f>
        <v>0.5</v>
      </c>
      <c r="BY44" s="169">
        <f>'042313'!Y64</f>
        <v>-0.05</v>
      </c>
      <c r="BZ44" s="43" t="str">
        <f t="shared" si="18"/>
        <v>.</v>
      </c>
      <c r="CA44" s="116">
        <f>'042313'!AA64</f>
        <v>16</v>
      </c>
      <c r="CB44" s="43">
        <f>'042313'!AC64/'042313'!AA64</f>
        <v>0.3125</v>
      </c>
      <c r="CC44" s="169">
        <f>'042313'!AG64</f>
        <v>0.1</v>
      </c>
      <c r="CD44" s="43" t="str">
        <f t="shared" si="19"/>
        <v>.</v>
      </c>
      <c r="CE44">
        <f>'060513'!D79</f>
        <v>53</v>
      </c>
      <c r="CF44">
        <f>'060513'!F79/'060513'!D79</f>
        <v>0.47169811320754718</v>
      </c>
      <c r="CG44" s="169">
        <f>'060513'!J79</f>
        <v>-0.2857142857142857</v>
      </c>
      <c r="CH44" s="43" t="str">
        <f t="shared" si="20"/>
        <v>.</v>
      </c>
      <c r="CI44">
        <f>'060513'!K79</f>
        <v>84</v>
      </c>
      <c r="CJ44">
        <f>'060513'!M79/'060513'!K79</f>
        <v>8.3333333333333329E-2</v>
      </c>
      <c r="CK44" s="169">
        <f>'060513'!Q79</f>
        <v>3.896103896103896E-2</v>
      </c>
      <c r="CL44" s="43" t="str">
        <f t="shared" si="21"/>
        <v>.</v>
      </c>
      <c r="CM44">
        <f>'060513'!S79</f>
        <v>77</v>
      </c>
      <c r="CN44">
        <f>'060513'!U79/'060513'!S79</f>
        <v>9.0909090909090912E-2</v>
      </c>
      <c r="CO44" s="169">
        <f>'060513'!Y79</f>
        <v>5.7142857142857141E-2</v>
      </c>
      <c r="CP44" s="43" t="str">
        <f t="shared" si="22"/>
        <v>.</v>
      </c>
      <c r="CQ44">
        <f>'060513'!AA79</f>
        <v>69</v>
      </c>
      <c r="CR44">
        <f>'060513'!AC79/'060513'!AA79</f>
        <v>0.11594202898550725</v>
      </c>
      <c r="CS44" s="169">
        <f>'060513'!AG79</f>
        <v>3.2786885245901641E-2</v>
      </c>
      <c r="CT44" s="43" t="str">
        <f t="shared" si="23"/>
        <v>.</v>
      </c>
      <c r="CV44" s="89">
        <f t="shared" si="24"/>
        <v>0</v>
      </c>
      <c r="CW44" s="200" t="e">
        <f t="shared" si="25"/>
        <v>#DIV/0!</v>
      </c>
      <c r="CX44" s="43" t="e">
        <f t="shared" si="26"/>
        <v>#DIV/0!</v>
      </c>
      <c r="CY44" s="244"/>
      <c r="CZ44" s="244"/>
      <c r="DA44" s="244"/>
      <c r="DB44" s="244"/>
      <c r="DC44" s="244"/>
      <c r="DD44" s="244"/>
      <c r="DE44" s="244"/>
      <c r="DF44" s="244"/>
      <c r="DG44" s="244"/>
    </row>
    <row r="45" spans="1:111" hidden="1">
      <c r="A45">
        <v>42</v>
      </c>
      <c r="B45" t="s">
        <v>123</v>
      </c>
      <c r="C45" s="116">
        <f>'100512'!D76</f>
        <v>62.090520748576083</v>
      </c>
      <c r="D45" s="43">
        <f>'100512'!F76/'100512'!D76</f>
        <v>1.1333484923131341</v>
      </c>
      <c r="E45" s="43">
        <f>'100512'!I76</f>
        <v>0.39041816868718549</v>
      </c>
      <c r="F45" s="43" t="str">
        <f t="shared" si="0"/>
        <v>.</v>
      </c>
      <c r="G45" s="116">
        <f>'100512'!K76</f>
        <v>63.320053302954868</v>
      </c>
      <c r="H45" s="43">
        <f>'100512'!M76/'100512'!K76</f>
        <v>0.6982823568034412</v>
      </c>
      <c r="I45" s="43">
        <f>'100512'!P76</f>
        <v>1.8278469504632664</v>
      </c>
      <c r="J45" s="43" t="str">
        <f t="shared" si="1"/>
        <v>.</v>
      </c>
      <c r="K45" s="116">
        <f>'100512'!R76</f>
        <v>74.547007623074222</v>
      </c>
      <c r="L45" s="43">
        <f>'100512'!T76/'100512'!R76</f>
        <v>0.88264620671938165</v>
      </c>
      <c r="M45" s="43">
        <f>'100512'!W76</f>
        <v>0.90736058031472056</v>
      </c>
      <c r="N45" s="43" t="str">
        <f t="shared" si="2"/>
        <v>.</v>
      </c>
      <c r="O45" s="116">
        <f>'100512'!Y76</f>
        <v>80.807165745248511</v>
      </c>
      <c r="P45" s="43">
        <f>'100512'!AA76/'100512'!Y76</f>
        <v>0.93013851654601454</v>
      </c>
      <c r="Q45" s="43">
        <f>'100512'!AD76</f>
        <v>-2.2937168147716704</v>
      </c>
      <c r="R45" s="43" t="str">
        <f t="shared" si="3"/>
        <v>.</v>
      </c>
      <c r="S45" s="116">
        <f>'111411'!E66</f>
        <v>1671</v>
      </c>
      <c r="T45">
        <f>'111411'!F65/'111411'!D65</f>
        <v>0.73958333333333337</v>
      </c>
      <c r="U45" s="169">
        <f>'111411'!I65</f>
        <v>0.4</v>
      </c>
      <c r="V45" s="43" t="str">
        <f t="shared" si="4"/>
        <v>.</v>
      </c>
      <c r="W45" s="116">
        <f>'111411'!J65</f>
        <v>73</v>
      </c>
      <c r="X45">
        <f>'111411'!L65/'111411'!J65</f>
        <v>0.84931506849315064</v>
      </c>
      <c r="Y45" s="169">
        <f>'111411'!O65</f>
        <v>1.88</v>
      </c>
      <c r="Z45" s="43" t="str">
        <f t="shared" si="5"/>
        <v>.</v>
      </c>
      <c r="AA45" s="116">
        <f>'111411'!P65</f>
        <v>99</v>
      </c>
      <c r="AB45" s="43">
        <f>'111411'!R65/'111411'!P65</f>
        <v>0.59595959595959591</v>
      </c>
      <c r="AC45" s="43">
        <f>'111411'!U65</f>
        <v>-0.03</v>
      </c>
      <c r="AD45" s="43" t="str">
        <f t="shared" si="6"/>
        <v>.</v>
      </c>
      <c r="AE45" s="116">
        <f>'111411'!V65</f>
        <v>65</v>
      </c>
      <c r="AF45" s="43">
        <f>'111411'!X65/'111411'!V65</f>
        <v>1.0615384615384615</v>
      </c>
      <c r="AG45" s="43">
        <f>'111411'!AA65</f>
        <v>-9.6999999999999993</v>
      </c>
      <c r="AH45" s="43" t="str">
        <f t="shared" si="7"/>
        <v>.</v>
      </c>
      <c r="AI45">
        <f>'121911'!D65</f>
        <v>6</v>
      </c>
      <c r="AJ45">
        <f>'121911'!F65/'121911'!D65</f>
        <v>2.8333333333333335</v>
      </c>
      <c r="AK45" s="169">
        <f>'121911'!J65</f>
        <v>1.1818181818181819</v>
      </c>
      <c r="AL45" s="43" t="str">
        <f t="shared" si="8"/>
        <v>.</v>
      </c>
      <c r="AM45">
        <f>'121911'!K65</f>
        <v>11</v>
      </c>
      <c r="AN45">
        <f>'121911'!M65/'121911'!K65</f>
        <v>1.3636363636363635</v>
      </c>
      <c r="AO45" s="169">
        <f>'121911'!Q65</f>
        <v>1.5</v>
      </c>
      <c r="AP45" s="43" t="str">
        <f t="shared" si="9"/>
        <v>.</v>
      </c>
      <c r="AQ45">
        <f>'121911'!R65</f>
        <v>5</v>
      </c>
      <c r="AR45">
        <f>'121911'!T65/'121911'!R65</f>
        <v>1.2</v>
      </c>
      <c r="AS45" s="169">
        <f>'121911'!X65</f>
        <v>0</v>
      </c>
      <c r="AT45" s="43" t="str">
        <f t="shared" si="10"/>
        <v>.</v>
      </c>
      <c r="AU45">
        <f>'121911'!Y65</f>
        <v>10</v>
      </c>
      <c r="AV45">
        <f>'121911'!AA65/'121911'!Y65</f>
        <v>1.6</v>
      </c>
      <c r="AW45">
        <f>'121911'!AD65</f>
        <v>2.5</v>
      </c>
      <c r="AX45" s="43" t="str">
        <f t="shared" si="11"/>
        <v>.</v>
      </c>
      <c r="AY45" s="116">
        <f>'032113'!C65</f>
        <v>10</v>
      </c>
      <c r="AZ45" s="43">
        <f>'032113'!E65/'032113'!C65</f>
        <v>2</v>
      </c>
      <c r="BA45" s="169">
        <f>'032113'!H65</f>
        <v>0.9</v>
      </c>
      <c r="BB45" s="43" t="str">
        <f t="shared" si="12"/>
        <v>.</v>
      </c>
      <c r="BC45" s="116">
        <f>'032113'!I65</f>
        <v>21</v>
      </c>
      <c r="BD45" s="43">
        <f>'032113'!K65/'032113'!I65</f>
        <v>0.38095238095238093</v>
      </c>
      <c r="BE45" s="43">
        <f>'032113'!N65</f>
        <v>0.38461538461538464</v>
      </c>
      <c r="BF45" s="43" t="str">
        <f t="shared" si="13"/>
        <v>.</v>
      </c>
      <c r="BG45" s="116">
        <f>'032113'!P65</f>
        <v>15</v>
      </c>
      <c r="BH45" s="43">
        <f>'032113'!R65/'032113'!P65</f>
        <v>1</v>
      </c>
      <c r="BI45" s="43" t="e">
        <f>'032113'!U65</f>
        <v>#DIV/0!</v>
      </c>
      <c r="BJ45" s="43" t="str">
        <f t="shared" si="14"/>
        <v>.</v>
      </c>
      <c r="BK45" s="116">
        <f>'032113'!W65</f>
        <v>17</v>
      </c>
      <c r="BL45" s="43">
        <f>'032113'!Y65/'032113'!W65</f>
        <v>0.47058823529411764</v>
      </c>
      <c r="BM45" s="43">
        <f>'032113'!AB65</f>
        <v>0.66666666666666663</v>
      </c>
      <c r="BN45" s="43" t="str">
        <f t="shared" si="15"/>
        <v>.</v>
      </c>
      <c r="BO45" s="116">
        <f>'042313'!C65</f>
        <v>10</v>
      </c>
      <c r="BP45" s="43">
        <f>'042313'!E65/'042313'!C65</f>
        <v>0.6</v>
      </c>
      <c r="BQ45" s="169">
        <f>'042313'!I65</f>
        <v>0.57999999999999996</v>
      </c>
      <c r="BR45" s="43" t="str">
        <f t="shared" si="16"/>
        <v>.</v>
      </c>
      <c r="BS45" s="116">
        <f>'042313'!K65</f>
        <v>7</v>
      </c>
      <c r="BT45" s="43">
        <f>'042313'!M65/'042313'!K65</f>
        <v>1.5714285714285714</v>
      </c>
      <c r="BU45" s="169">
        <f>'042313'!Q65</f>
        <v>1.19</v>
      </c>
      <c r="BV45" s="43" t="str">
        <f t="shared" si="17"/>
        <v>.</v>
      </c>
      <c r="BW45" s="116">
        <f>'042313'!S65</f>
        <v>10</v>
      </c>
      <c r="BX45" s="43">
        <f>'042313'!U65/'042313'!S65</f>
        <v>0.6</v>
      </c>
      <c r="BY45" s="169">
        <f>'042313'!Y65</f>
        <v>0.42</v>
      </c>
      <c r="BZ45" s="43" t="str">
        <f t="shared" si="18"/>
        <v>.</v>
      </c>
      <c r="CA45" s="116">
        <f>'042313'!AA65</f>
        <v>5</v>
      </c>
      <c r="CB45" s="43">
        <f>'042313'!AC65/'042313'!AA65</f>
        <v>1.2</v>
      </c>
      <c r="CC45" s="169">
        <f>'042313'!AG65</f>
        <v>9.32</v>
      </c>
      <c r="CD45" s="43" t="str">
        <f t="shared" si="19"/>
        <v>.</v>
      </c>
      <c r="CE45">
        <f>'060513'!D80</f>
        <v>48</v>
      </c>
      <c r="CF45">
        <f>'060513'!F80/'060513'!D80</f>
        <v>0.16666666666666666</v>
      </c>
      <c r="CG45" s="169">
        <f>'060513'!J80</f>
        <v>0</v>
      </c>
      <c r="CH45" s="43" t="str">
        <f t="shared" si="20"/>
        <v>.</v>
      </c>
      <c r="CI45">
        <f>'060513'!K80</f>
        <v>27</v>
      </c>
      <c r="CJ45">
        <f>'060513'!M80/'060513'!K80</f>
        <v>0.37037037037037035</v>
      </c>
      <c r="CK45" s="169">
        <f>'060513'!Q80</f>
        <v>0.11764705882352941</v>
      </c>
      <c r="CL45" s="43" t="str">
        <f t="shared" si="21"/>
        <v>.</v>
      </c>
      <c r="CM45">
        <f>'060513'!S80</f>
        <v>38</v>
      </c>
      <c r="CN45">
        <f>'060513'!U80/'060513'!S80</f>
        <v>0.18421052631578946</v>
      </c>
      <c r="CO45" s="169">
        <f>'060513'!Y80</f>
        <v>0.19354838709677419</v>
      </c>
      <c r="CP45" s="43" t="str">
        <f t="shared" si="22"/>
        <v>.</v>
      </c>
      <c r="CQ45">
        <f>'060513'!AA80</f>
        <v>26</v>
      </c>
      <c r="CR45">
        <f>'060513'!AC80/'060513'!AA80</f>
        <v>0.57692307692307687</v>
      </c>
      <c r="CS45" s="169">
        <f>'060513'!AG80</f>
        <v>-0.36363636363636365</v>
      </c>
      <c r="CT45" s="43" t="str">
        <f t="shared" si="23"/>
        <v>.</v>
      </c>
      <c r="CV45" s="89">
        <f t="shared" si="24"/>
        <v>0</v>
      </c>
      <c r="CW45" s="200" t="e">
        <f t="shared" si="25"/>
        <v>#DIV/0!</v>
      </c>
      <c r="CX45" s="43" t="e">
        <f t="shared" si="26"/>
        <v>#DIV/0!</v>
      </c>
      <c r="CY45" s="244"/>
      <c r="CZ45" s="244"/>
      <c r="DA45" s="244"/>
      <c r="DB45" s="244"/>
      <c r="DC45" s="244"/>
      <c r="DD45" s="244"/>
      <c r="DE45" s="244"/>
      <c r="DF45" s="244"/>
      <c r="DG45" s="244"/>
    </row>
    <row r="46" spans="1:111">
      <c r="A46">
        <v>43</v>
      </c>
      <c r="B46" t="s">
        <v>125</v>
      </c>
      <c r="C46" s="116">
        <f>'100512'!D77</f>
        <v>4049.6817421571291</v>
      </c>
      <c r="D46" s="43">
        <f>'100512'!F77/'100512'!D77</f>
        <v>0.62008717188120288</v>
      </c>
      <c r="E46" s="43">
        <f>'100512'!I77</f>
        <v>3.9129057105760081E-3</v>
      </c>
      <c r="F46" s="43" t="str">
        <f t="shared" si="0"/>
        <v>.</v>
      </c>
      <c r="G46" s="116">
        <f>'100512'!K77</f>
        <v>2443.7247689970886</v>
      </c>
      <c r="H46" s="43">
        <f>'100512'!M77/'100512'!K77</f>
        <v>0.39288513556768062</v>
      </c>
      <c r="I46" s="43">
        <f>'100512'!P77</f>
        <v>-5.5953448325395852E-2</v>
      </c>
      <c r="J46" s="43" t="str">
        <f t="shared" si="1"/>
        <v>.</v>
      </c>
      <c r="K46" s="116">
        <f>'100512'!R77</f>
        <v>3759.1245155504307</v>
      </c>
      <c r="L46" s="43">
        <f>'100512'!T77/'100512'!R77</f>
        <v>0.46980978150384461</v>
      </c>
      <c r="M46" s="43">
        <f>'100512'!W77</f>
        <v>2.0306722252930363E-2</v>
      </c>
      <c r="N46" s="43" t="str">
        <f t="shared" si="2"/>
        <v>.</v>
      </c>
      <c r="O46" s="116">
        <f>'100512'!Y77</f>
        <v>2590.0270786918613</v>
      </c>
      <c r="P46" s="43">
        <f>'100512'!AA77/'100512'!Y77</f>
        <v>0.56996541277079238</v>
      </c>
      <c r="Q46" s="43">
        <f>'100512'!AD77</f>
        <v>-0.21175394797747318</v>
      </c>
      <c r="R46" s="43" t="str">
        <f t="shared" si="3"/>
        <v>.</v>
      </c>
      <c r="S46" s="116">
        <f>'111411'!E67</f>
        <v>1</v>
      </c>
      <c r="T46">
        <f>'111411'!F66/'111411'!D66</f>
        <v>0.20825016633399868</v>
      </c>
      <c r="U46" s="169">
        <f>'111411'!I66</f>
        <v>0.21</v>
      </c>
      <c r="V46" s="43" t="str">
        <f t="shared" si="4"/>
        <v>.</v>
      </c>
      <c r="W46" s="116">
        <f>'111411'!J66</f>
        <v>10</v>
      </c>
      <c r="X46">
        <f>'111411'!L66/'111411'!J66</f>
        <v>0.1</v>
      </c>
      <c r="Y46" s="169">
        <f>'111411'!O66</f>
        <v>0.01</v>
      </c>
      <c r="Z46" s="43" t="str">
        <f t="shared" si="5"/>
        <v>.</v>
      </c>
      <c r="AA46" s="116">
        <f>'111411'!P66</f>
        <v>925</v>
      </c>
      <c r="AB46" s="43">
        <f>'111411'!R66/'111411'!P66</f>
        <v>1.2972972972972972E-2</v>
      </c>
      <c r="AC46" s="43">
        <f>'111411'!U66</f>
        <v>0.01</v>
      </c>
      <c r="AD46" s="43">
        <f t="shared" si="6"/>
        <v>0.01</v>
      </c>
      <c r="AE46" s="116">
        <f>'111411'!V66</f>
        <v>138</v>
      </c>
      <c r="AF46" s="43">
        <f>'111411'!X66/'111411'!V66</f>
        <v>3.6231884057971016E-2</v>
      </c>
      <c r="AG46" s="43">
        <f>'111411'!AA66</f>
        <v>0</v>
      </c>
      <c r="AH46" s="43">
        <f t="shared" si="7"/>
        <v>0</v>
      </c>
      <c r="AI46">
        <f>'121911'!D66</f>
        <v>924</v>
      </c>
      <c r="AJ46">
        <f>'121911'!F66/'121911'!D66</f>
        <v>3.0303030303030304E-2</v>
      </c>
      <c r="AK46" s="169">
        <f>'121911'!J66</f>
        <v>-1.7857142857142856E-2</v>
      </c>
      <c r="AL46" s="43">
        <f t="shared" si="8"/>
        <v>-1.7857142857142856E-2</v>
      </c>
      <c r="AM46">
        <f>'121911'!K66</f>
        <v>1</v>
      </c>
      <c r="AN46">
        <f>'121911'!M66/'121911'!K66</f>
        <v>1</v>
      </c>
      <c r="AO46" s="169" t="e">
        <f>'121911'!Q66</f>
        <v>#DIV/0!</v>
      </c>
      <c r="AP46" s="43" t="str">
        <f t="shared" si="9"/>
        <v>.</v>
      </c>
      <c r="AQ46">
        <f>'121911'!R66</f>
        <v>979</v>
      </c>
      <c r="AR46">
        <f>'121911'!T66/'121911'!R66</f>
        <v>2.1450459652706845E-2</v>
      </c>
      <c r="AS46" s="169">
        <f>'121911'!X66</f>
        <v>-5.2192066805845511E-3</v>
      </c>
      <c r="AT46" s="43">
        <f t="shared" si="10"/>
        <v>-5.2192066805845511E-3</v>
      </c>
      <c r="AU46">
        <f>'121911'!Y66</f>
        <v>10</v>
      </c>
      <c r="AV46">
        <f>'121911'!AA66/'121911'!Y66</f>
        <v>0.1</v>
      </c>
      <c r="AW46">
        <f>'121911'!AD66</f>
        <v>0.1111111111111111</v>
      </c>
      <c r="AX46" s="43" t="str">
        <f t="shared" si="11"/>
        <v>.</v>
      </c>
      <c r="AY46" s="116">
        <f>'032113'!C66</f>
        <v>2</v>
      </c>
      <c r="AZ46" s="43">
        <f>'032113'!E66/'032113'!C66</f>
        <v>0</v>
      </c>
      <c r="BA46" s="169">
        <f>'032113'!H66</f>
        <v>0</v>
      </c>
      <c r="BB46" s="43" t="str">
        <f t="shared" si="12"/>
        <v>.</v>
      </c>
      <c r="BC46" s="116">
        <f>'032113'!I66</f>
        <v>2045</v>
      </c>
      <c r="BD46" s="43">
        <f>'032113'!K66/'032113'!I66</f>
        <v>2.4449877750611247E-3</v>
      </c>
      <c r="BE46" s="43">
        <f>'032113'!N66</f>
        <v>-1.9607843137254902E-3</v>
      </c>
      <c r="BF46" s="43">
        <f t="shared" si="13"/>
        <v>-1.9607843137254902E-3</v>
      </c>
      <c r="BG46" s="116">
        <f>'032113'!P66</f>
        <v>107</v>
      </c>
      <c r="BH46" s="43">
        <f>'032113'!R66/'032113'!P66</f>
        <v>3.7383177570093455E-2</v>
      </c>
      <c r="BI46" s="43">
        <f>'032113'!U66</f>
        <v>-1.9417475728155338E-2</v>
      </c>
      <c r="BJ46" s="43">
        <f t="shared" si="14"/>
        <v>-1.9417475728155338E-2</v>
      </c>
      <c r="BK46" s="116">
        <f>'032113'!W66</f>
        <v>296</v>
      </c>
      <c r="BL46" s="43">
        <f>'032113'!Y66/'032113'!W66</f>
        <v>3.3783783783783786E-3</v>
      </c>
      <c r="BM46" s="43">
        <f>'032113'!AB66</f>
        <v>2.0338983050847456E-2</v>
      </c>
      <c r="BN46" s="43">
        <f t="shared" si="15"/>
        <v>2.0338983050847456E-2</v>
      </c>
      <c r="BO46" s="116">
        <f>'042313'!C66</f>
        <v>2</v>
      </c>
      <c r="BP46" s="43">
        <f>'042313'!E66/'042313'!C66</f>
        <v>0</v>
      </c>
      <c r="BQ46" s="169">
        <f>'042313'!I66</f>
        <v>1.1299999999999999</v>
      </c>
      <c r="BR46" s="43" t="str">
        <f t="shared" si="16"/>
        <v>.</v>
      </c>
      <c r="BS46" s="116">
        <f>'042313'!K66</f>
        <v>0</v>
      </c>
      <c r="BT46" s="43" t="s">
        <v>406</v>
      </c>
      <c r="BU46" s="169" t="e">
        <f>'042313'!Q66</f>
        <v>#DIV/0!</v>
      </c>
      <c r="BV46" s="43" t="str">
        <f t="shared" si="17"/>
        <v>.</v>
      </c>
      <c r="BW46" s="116">
        <f>'042313'!S66</f>
        <v>727</v>
      </c>
      <c r="BX46" s="43">
        <f>'042313'!U66/'042313'!S66</f>
        <v>0.1031636863823934</v>
      </c>
      <c r="BY46" s="169">
        <f>'042313'!Y66</f>
        <v>-0.04</v>
      </c>
      <c r="BZ46" s="43">
        <f t="shared" si="18"/>
        <v>-0.04</v>
      </c>
      <c r="CA46" s="116">
        <f>'042313'!AA66</f>
        <v>4</v>
      </c>
      <c r="CB46" s="43">
        <f>'042313'!AC66/'042313'!AA66</f>
        <v>0.25</v>
      </c>
      <c r="CC46" s="169">
        <f>'042313'!AG66</f>
        <v>0.01</v>
      </c>
      <c r="CD46" s="43" t="str">
        <f t="shared" si="19"/>
        <v>.</v>
      </c>
      <c r="CE46">
        <f>'060513'!D81</f>
        <v>30</v>
      </c>
      <c r="CF46">
        <f>'060513'!F81/'060513'!D81</f>
        <v>0.1</v>
      </c>
      <c r="CG46" s="169">
        <f>'060513'!J81</f>
        <v>-0.1111111111111111</v>
      </c>
      <c r="CH46" s="43" t="str">
        <f t="shared" si="20"/>
        <v>.</v>
      </c>
      <c r="CI46">
        <f>'060513'!K81</f>
        <v>26</v>
      </c>
      <c r="CJ46">
        <f>'060513'!M81/'060513'!K81</f>
        <v>3.8461538461538464E-2</v>
      </c>
      <c r="CK46" s="169">
        <f>'060513'!Q81</f>
        <v>-0.04</v>
      </c>
      <c r="CL46" s="43" t="str">
        <f t="shared" si="21"/>
        <v>.</v>
      </c>
      <c r="CM46">
        <f>'060513'!S81</f>
        <v>394</v>
      </c>
      <c r="CN46">
        <f>'060513'!U81/'060513'!S81</f>
        <v>4.060913705583756E-2</v>
      </c>
      <c r="CO46" s="169">
        <f>'060513'!Y81</f>
        <v>-2.6455026455026454E-3</v>
      </c>
      <c r="CP46" s="43">
        <f t="shared" si="22"/>
        <v>-2.6455026455026454E-3</v>
      </c>
      <c r="CQ46">
        <f>'060513'!AA81</f>
        <v>25</v>
      </c>
      <c r="CR46">
        <f>'060513'!AC81/'060513'!AA81</f>
        <v>0.04</v>
      </c>
      <c r="CS46" s="169">
        <f>'060513'!AG81</f>
        <v>0.125</v>
      </c>
      <c r="CT46" s="43" t="str">
        <f t="shared" si="23"/>
        <v>.</v>
      </c>
      <c r="CU46" s="87">
        <v>9</v>
      </c>
      <c r="CV46" s="89">
        <f t="shared" si="24"/>
        <v>0.39130434782608697</v>
      </c>
      <c r="CW46" s="200">
        <f t="shared" si="25"/>
        <v>-6.3067921304737137E-3</v>
      </c>
      <c r="CX46" s="43">
        <f t="shared" si="26"/>
        <v>1.7641191077881105E-2</v>
      </c>
      <c r="CY46" s="244"/>
      <c r="CZ46" s="244"/>
      <c r="DA46" s="244"/>
      <c r="DB46" s="244"/>
      <c r="DC46" s="244"/>
      <c r="DD46" s="244"/>
      <c r="DE46" s="244"/>
      <c r="DF46" s="244"/>
      <c r="DG46" s="244"/>
    </row>
    <row r="47" spans="1:111" hidden="1">
      <c r="A47">
        <v>44</v>
      </c>
      <c r="B47" t="s">
        <v>127</v>
      </c>
      <c r="C47" s="116">
        <f>'100512'!D78</f>
        <v>9.1985956664557165</v>
      </c>
      <c r="D47" s="43">
        <f>'100512'!F78/'100512'!D78</f>
        <v>0.62877553340660164</v>
      </c>
      <c r="E47" s="43">
        <f>'100512'!I78</f>
        <v>1.5873997825183089E-2</v>
      </c>
      <c r="F47" s="43" t="str">
        <f t="shared" si="0"/>
        <v>.</v>
      </c>
      <c r="G47" s="116">
        <f>'100512'!K78</f>
        <v>3.2196637272688919</v>
      </c>
      <c r="H47" s="43">
        <f>'100512'!M78/'100512'!K78</f>
        <v>1.1210519469769531</v>
      </c>
      <c r="I47" s="43">
        <f>'100512'!P78</f>
        <v>0.80072996875562652</v>
      </c>
      <c r="J47" s="43" t="str">
        <f t="shared" si="1"/>
        <v>.</v>
      </c>
      <c r="K47" s="116">
        <f>'100512'!R78</f>
        <v>6.1104104609077226</v>
      </c>
      <c r="L47" s="43">
        <f>'100512'!T78/'100512'!R78</f>
        <v>0.46818624878158505</v>
      </c>
      <c r="M47" s="43">
        <f>'100512'!W78</f>
        <v>0.22651874253102794</v>
      </c>
      <c r="N47" s="43" t="str">
        <f t="shared" si="2"/>
        <v>.</v>
      </c>
      <c r="O47" s="116">
        <f>'100512'!Y78</f>
        <v>4.1977748439090137</v>
      </c>
      <c r="P47" s="43">
        <f>'100512'!AA78/'100512'!Y78</f>
        <v>0.27976822567985593</v>
      </c>
      <c r="Q47" s="43">
        <f>'100512'!AD78</f>
        <v>-6.6920023429702852E-2</v>
      </c>
      <c r="R47" s="43" t="str">
        <f t="shared" si="3"/>
        <v>.</v>
      </c>
      <c r="S47" s="116">
        <f>'111411'!E68</f>
        <v>100</v>
      </c>
      <c r="T47">
        <f>'111411'!F67/'111411'!D67</f>
        <v>0</v>
      </c>
      <c r="U47" s="169">
        <f>'111411'!I67</f>
        <v>0.26</v>
      </c>
      <c r="V47" s="43" t="str">
        <f t="shared" si="4"/>
        <v>.</v>
      </c>
      <c r="W47" s="116">
        <f>'111411'!J67</f>
        <v>7</v>
      </c>
      <c r="X47">
        <f>'111411'!L67/'111411'!J67</f>
        <v>0.14285714285714285</v>
      </c>
      <c r="Y47" s="169">
        <f>'111411'!O67</f>
        <v>0.75</v>
      </c>
      <c r="Z47" s="43" t="str">
        <f t="shared" si="5"/>
        <v>.</v>
      </c>
      <c r="AA47" s="116">
        <f>'111411'!P67</f>
        <v>105586</v>
      </c>
      <c r="AB47" s="43">
        <f>'111411'!R67/'111411'!P67</f>
        <v>0.77416513552933153</v>
      </c>
      <c r="AC47" s="43">
        <f>'111411'!U67</f>
        <v>0.45</v>
      </c>
      <c r="AD47" s="43" t="str">
        <f t="shared" si="6"/>
        <v>.</v>
      </c>
      <c r="AE47" s="116">
        <f>'111411'!V67</f>
        <v>2</v>
      </c>
      <c r="AF47" s="43">
        <f>'111411'!X67/'111411'!V67</f>
        <v>0</v>
      </c>
      <c r="AG47" s="43">
        <f>'111411'!AA67</f>
        <v>0</v>
      </c>
      <c r="AH47" s="43" t="str">
        <f t="shared" si="7"/>
        <v>.</v>
      </c>
      <c r="AI47">
        <f>'121911'!D67</f>
        <v>0</v>
      </c>
      <c r="AJ47" t="s">
        <v>406</v>
      </c>
      <c r="AK47" s="169">
        <f>'121911'!J67</f>
        <v>0</v>
      </c>
      <c r="AL47" s="43" t="str">
        <f t="shared" si="8"/>
        <v>.</v>
      </c>
      <c r="AM47">
        <f>'121911'!K67</f>
        <v>1</v>
      </c>
      <c r="AN47">
        <f>'121911'!M67/'121911'!K67</f>
        <v>0</v>
      </c>
      <c r="AO47" s="169">
        <f>'121911'!Q67</f>
        <v>0</v>
      </c>
      <c r="AP47" s="43" t="str">
        <f t="shared" si="9"/>
        <v>.</v>
      </c>
      <c r="AQ47">
        <f>'121911'!R67</f>
        <v>50</v>
      </c>
      <c r="AR47">
        <f>'121911'!T67/'121911'!R67</f>
        <v>1.1599999999999999</v>
      </c>
      <c r="AS47" s="169">
        <f>'121911'!X67</f>
        <v>-2.875</v>
      </c>
      <c r="AT47" s="43" t="str">
        <f t="shared" si="10"/>
        <v>.</v>
      </c>
      <c r="AU47">
        <f>'121911'!Y67</f>
        <v>16433</v>
      </c>
      <c r="AV47">
        <f>'121911'!AA67/'121911'!Y67</f>
        <v>1.6410880545244326</v>
      </c>
      <c r="AW47">
        <f>'121911'!AD67</f>
        <v>0.61879449454200286</v>
      </c>
      <c r="AX47" s="43" t="str">
        <f t="shared" si="11"/>
        <v>.</v>
      </c>
      <c r="AY47" s="116">
        <f>'032113'!C67</f>
        <v>4</v>
      </c>
      <c r="AZ47" s="43">
        <f>'032113'!E67/'032113'!C67</f>
        <v>1.25</v>
      </c>
      <c r="BA47" s="169">
        <f>'032113'!H67</f>
        <v>0</v>
      </c>
      <c r="BB47" s="43" t="str">
        <f t="shared" si="12"/>
        <v>.</v>
      </c>
      <c r="BC47" s="116">
        <f>'032113'!I67</f>
        <v>3</v>
      </c>
      <c r="BD47" s="43">
        <f>'032113'!K67/'032113'!I67</f>
        <v>0</v>
      </c>
      <c r="BE47" s="43">
        <f>'032113'!N67</f>
        <v>0</v>
      </c>
      <c r="BF47" s="43" t="str">
        <f t="shared" si="13"/>
        <v>.</v>
      </c>
      <c r="BG47" s="116">
        <f>'032113'!P67</f>
        <v>4</v>
      </c>
      <c r="BH47" s="43">
        <f>'032113'!R67/'032113'!P67</f>
        <v>0</v>
      </c>
      <c r="BI47" s="43">
        <f>'032113'!U67</f>
        <v>0.5</v>
      </c>
      <c r="BJ47" s="43" t="str">
        <f t="shared" si="14"/>
        <v>.</v>
      </c>
      <c r="BK47" s="116">
        <f>'032113'!W67</f>
        <v>1</v>
      </c>
      <c r="BL47" s="43">
        <f>'032113'!Y67/'032113'!W67</f>
        <v>1</v>
      </c>
      <c r="BM47" s="43" t="e">
        <f>'032113'!AB67</f>
        <v>#DIV/0!</v>
      </c>
      <c r="BN47" s="43" t="str">
        <f t="shared" si="15"/>
        <v>.</v>
      </c>
      <c r="BO47" s="116">
        <f>'042313'!C67</f>
        <v>4</v>
      </c>
      <c r="BP47" s="43">
        <f>'042313'!E67/'042313'!C67</f>
        <v>1.25</v>
      </c>
      <c r="BQ47" s="169">
        <f>'042313'!I67</f>
        <v>3.75</v>
      </c>
      <c r="BR47" s="43" t="str">
        <f t="shared" si="16"/>
        <v>.</v>
      </c>
      <c r="BS47" s="116">
        <f>'042313'!K67</f>
        <v>18</v>
      </c>
      <c r="BT47" s="43">
        <f>'042313'!M67/'042313'!K67</f>
        <v>0.94444444444444442</v>
      </c>
      <c r="BU47" s="169">
        <f>'042313'!Q67</f>
        <v>-2.83</v>
      </c>
      <c r="BV47" s="43" t="str">
        <f t="shared" si="17"/>
        <v>.</v>
      </c>
      <c r="BW47" s="116">
        <f>'042313'!S67</f>
        <v>5</v>
      </c>
      <c r="BX47" s="43">
        <f>'042313'!U67/'042313'!S67</f>
        <v>0.6</v>
      </c>
      <c r="BY47" s="169">
        <f>'042313'!Y67</f>
        <v>-0.08</v>
      </c>
      <c r="BZ47" s="43" t="str">
        <f t="shared" si="18"/>
        <v>.</v>
      </c>
      <c r="CA47" s="116">
        <f>'042313'!AA67</f>
        <v>12</v>
      </c>
      <c r="CB47" s="43">
        <f>'042313'!AC67/'042313'!AA67</f>
        <v>0.75</v>
      </c>
      <c r="CC47" s="169">
        <f>'042313'!AG67</f>
        <v>-0.17</v>
      </c>
      <c r="CD47" s="43" t="str">
        <f t="shared" si="19"/>
        <v>.</v>
      </c>
      <c r="CE47">
        <f>'060513'!D82</f>
        <v>44</v>
      </c>
      <c r="CF47">
        <f>'060513'!F82/'060513'!D82</f>
        <v>0.18181818181818182</v>
      </c>
      <c r="CG47" s="169">
        <f>'060513'!J82</f>
        <v>0</v>
      </c>
      <c r="CH47" s="43" t="str">
        <f t="shared" si="20"/>
        <v>.</v>
      </c>
      <c r="CI47">
        <f>'060513'!K82</f>
        <v>40</v>
      </c>
      <c r="CJ47">
        <f>'060513'!M82/'060513'!K82</f>
        <v>7.4999999999999997E-2</v>
      </c>
      <c r="CK47" s="169">
        <f>'060513'!Q82</f>
        <v>8.1081081081081086E-2</v>
      </c>
      <c r="CL47" s="43" t="str">
        <f t="shared" si="21"/>
        <v>.</v>
      </c>
      <c r="CM47">
        <f>'060513'!S82</f>
        <v>32</v>
      </c>
      <c r="CN47">
        <f>'060513'!U82/'060513'!S82</f>
        <v>0.34375</v>
      </c>
      <c r="CO47" s="169">
        <f>'060513'!Y82</f>
        <v>4.7619047619047616E-2</v>
      </c>
      <c r="CP47" s="43" t="str">
        <f t="shared" si="22"/>
        <v>.</v>
      </c>
      <c r="CQ47">
        <f>'060513'!AA82</f>
        <v>33</v>
      </c>
      <c r="CR47">
        <f>'060513'!AC82/'060513'!AA82</f>
        <v>0.21212121212121213</v>
      </c>
      <c r="CS47" s="169">
        <f>'060513'!AG82</f>
        <v>0.15384615384615385</v>
      </c>
      <c r="CT47" s="43" t="str">
        <f t="shared" si="23"/>
        <v>.</v>
      </c>
      <c r="CV47" s="89">
        <f t="shared" si="24"/>
        <v>0</v>
      </c>
      <c r="CW47" s="200" t="e">
        <f t="shared" si="25"/>
        <v>#DIV/0!</v>
      </c>
      <c r="CX47" s="43" t="e">
        <f t="shared" si="26"/>
        <v>#DIV/0!</v>
      </c>
      <c r="CY47" s="244"/>
      <c r="CZ47" s="244"/>
      <c r="DA47" s="244"/>
      <c r="DB47" s="244"/>
      <c r="DC47" s="244"/>
      <c r="DD47" s="244"/>
      <c r="DE47" s="244"/>
      <c r="DF47" s="244"/>
      <c r="DG47" s="244"/>
    </row>
    <row r="48" spans="1:111">
      <c r="A48">
        <v>45</v>
      </c>
      <c r="B48" t="s">
        <v>129</v>
      </c>
      <c r="C48" s="116">
        <f>'100512'!D79</f>
        <v>1383.2388233432785</v>
      </c>
      <c r="D48" s="43">
        <f>'100512'!F79/'100512'!D79</f>
        <v>6.4811443177405323E-2</v>
      </c>
      <c r="E48" s="43">
        <f>'100512'!I79</f>
        <v>6.4950093726586801E-4</v>
      </c>
      <c r="F48" s="43">
        <f t="shared" si="0"/>
        <v>6.4950093726586801E-4</v>
      </c>
      <c r="G48" s="116">
        <f>'100512'!K79</f>
        <v>1329.7211193620524</v>
      </c>
      <c r="H48" s="43">
        <f>'100512'!M79/'100512'!K79</f>
        <v>3.8001760914472986E-2</v>
      </c>
      <c r="I48" s="43">
        <f>'100512'!P79</f>
        <v>4.3174538305009941E-3</v>
      </c>
      <c r="J48" s="43">
        <f t="shared" si="1"/>
        <v>4.3174538305009941E-3</v>
      </c>
      <c r="K48" s="116">
        <f>'100512'!R79</f>
        <v>1828.2348099035905</v>
      </c>
      <c r="L48" s="43">
        <f>'100512'!T79/'100512'!R79</f>
        <v>4.0684633918185865E-2</v>
      </c>
      <c r="M48" s="43">
        <f>'100512'!W79</f>
        <v>-4.4691934604351169E-3</v>
      </c>
      <c r="N48" s="43">
        <f t="shared" si="2"/>
        <v>-4.4691934604351169E-3</v>
      </c>
      <c r="O48" s="116">
        <f>'100512'!Y79</f>
        <v>1179.5747311384328</v>
      </c>
      <c r="P48" s="43">
        <f>'100512'!AA79/'100512'!Y79</f>
        <v>3.8829041998271821E-2</v>
      </c>
      <c r="Q48" s="43">
        <f>'100512'!AD79</f>
        <v>-1.8153175409497896E-3</v>
      </c>
      <c r="R48" s="43">
        <f t="shared" si="3"/>
        <v>-1.8153175409497896E-3</v>
      </c>
      <c r="S48" s="116">
        <f>'111411'!E69</f>
        <v>0</v>
      </c>
      <c r="T48">
        <f>'111411'!F68/'111411'!D68</f>
        <v>6.6198595787362091E-2</v>
      </c>
      <c r="U48" s="169">
        <f>'111411'!I68</f>
        <v>0.04</v>
      </c>
      <c r="V48" s="43" t="str">
        <f t="shared" si="4"/>
        <v>.</v>
      </c>
      <c r="W48" s="116">
        <f>'111411'!J68</f>
        <v>1256</v>
      </c>
      <c r="X48">
        <f>'111411'!L68/'111411'!J68</f>
        <v>4.5382165605095538E-2</v>
      </c>
      <c r="Y48" s="169">
        <f>'111411'!O68</f>
        <v>0.01</v>
      </c>
      <c r="Z48" s="43">
        <f t="shared" si="5"/>
        <v>0.01</v>
      </c>
      <c r="AA48" s="116">
        <f>'111411'!P68</f>
        <v>784</v>
      </c>
      <c r="AB48" s="43">
        <f>'111411'!R68/'111411'!P68</f>
        <v>2.8061224489795918E-2</v>
      </c>
      <c r="AC48" s="43">
        <f>'111411'!U68</f>
        <v>0.01</v>
      </c>
      <c r="AD48" s="43">
        <f t="shared" si="6"/>
        <v>0.01</v>
      </c>
      <c r="AE48" s="116">
        <f>'111411'!V68</f>
        <v>110</v>
      </c>
      <c r="AF48" s="43">
        <f>'111411'!X68/'111411'!V68</f>
        <v>0.10909090909090909</v>
      </c>
      <c r="AG48" s="43">
        <f>'111411'!AA68</f>
        <v>0.46</v>
      </c>
      <c r="AH48" s="43">
        <f t="shared" si="7"/>
        <v>0.46</v>
      </c>
      <c r="AI48">
        <f>'121911'!D68</f>
        <v>635</v>
      </c>
      <c r="AJ48">
        <f>'121911'!F68/'121911'!D68</f>
        <v>8.0314960629921259E-2</v>
      </c>
      <c r="AK48" s="169">
        <f>'121911'!J68</f>
        <v>0.28424657534246578</v>
      </c>
      <c r="AL48" s="43">
        <f t="shared" si="8"/>
        <v>0.28424657534246578</v>
      </c>
      <c r="AM48">
        <f>'121911'!K68</f>
        <v>159</v>
      </c>
      <c r="AN48">
        <f>'121911'!M68/'121911'!K68</f>
        <v>0.25157232704402516</v>
      </c>
      <c r="AO48" s="169">
        <f>'121911'!Q68</f>
        <v>-5.0420168067226892E-2</v>
      </c>
      <c r="AP48" s="43" t="str">
        <f t="shared" si="9"/>
        <v>.</v>
      </c>
      <c r="AQ48">
        <f>'121911'!R68</f>
        <v>634</v>
      </c>
      <c r="AR48">
        <f>'121911'!T68/'121911'!R68</f>
        <v>4.2586750788643532E-2</v>
      </c>
      <c r="AS48" s="169">
        <f>'121911'!X68</f>
        <v>5.7660626029654036E-2</v>
      </c>
      <c r="AT48" s="43">
        <f t="shared" si="10"/>
        <v>5.7660626029654036E-2</v>
      </c>
      <c r="AU48">
        <f>'121911'!Y68</f>
        <v>1</v>
      </c>
      <c r="AV48">
        <f>'121911'!AA68/'121911'!Y68</f>
        <v>3</v>
      </c>
      <c r="AW48">
        <f>'121911'!AD68</f>
        <v>0.5</v>
      </c>
      <c r="AX48" s="43" t="str">
        <f t="shared" si="11"/>
        <v>.</v>
      </c>
      <c r="AY48" s="116">
        <f>'032113'!C68</f>
        <v>263</v>
      </c>
      <c r="AZ48" s="43">
        <f>'032113'!E68/'032113'!C68</f>
        <v>0.73003802281368824</v>
      </c>
      <c r="BA48" s="169">
        <f>'032113'!H68</f>
        <v>-0.19718309859154928</v>
      </c>
      <c r="BB48" s="43" t="str">
        <f t="shared" si="12"/>
        <v>.</v>
      </c>
      <c r="BC48" s="116">
        <f>'032113'!I68</f>
        <v>2124</v>
      </c>
      <c r="BD48" s="43">
        <f>'032113'!K68/'032113'!I68</f>
        <v>5.6497175141242938E-3</v>
      </c>
      <c r="BE48" s="43">
        <f>'032113'!N68</f>
        <v>6.628787878787879E-3</v>
      </c>
      <c r="BF48" s="43">
        <f t="shared" si="13"/>
        <v>6.628787878787879E-3</v>
      </c>
      <c r="BG48" s="116">
        <f>'032113'!P68</f>
        <v>1541</v>
      </c>
      <c r="BH48" s="43">
        <f>'032113'!R68/'032113'!P68</f>
        <v>0.13692407527579495</v>
      </c>
      <c r="BI48" s="43">
        <f>'032113'!U68</f>
        <v>4.8872180451127817E-2</v>
      </c>
      <c r="BJ48" s="43">
        <f t="shared" si="14"/>
        <v>4.8872180451127817E-2</v>
      </c>
      <c r="BK48" s="116">
        <f>'032113'!W68</f>
        <v>1255</v>
      </c>
      <c r="BL48" s="43">
        <f>'032113'!Y68/'032113'!W68</f>
        <v>5.4980079681274899E-2</v>
      </c>
      <c r="BM48" s="43">
        <f>'032113'!AB68</f>
        <v>5.3962900505902189E-2</v>
      </c>
      <c r="BN48" s="43">
        <f t="shared" si="15"/>
        <v>5.3962900505902189E-2</v>
      </c>
      <c r="BO48" s="116">
        <f>'042313'!C68</f>
        <v>1763</v>
      </c>
      <c r="BP48" s="43">
        <f>'042313'!E68/'042313'!C68</f>
        <v>7.2036301758366422E-2</v>
      </c>
      <c r="BQ48" s="169">
        <f>'042313'!I68</f>
        <v>0.34</v>
      </c>
      <c r="BR48" s="43">
        <f t="shared" si="16"/>
        <v>0.34</v>
      </c>
      <c r="BS48" s="116">
        <f>'042313'!K68</f>
        <v>1161</v>
      </c>
      <c r="BT48" s="43">
        <f>'042313'!M68/'042313'!K68</f>
        <v>9.0439276485788117E-2</v>
      </c>
      <c r="BU48" s="169">
        <f>'042313'!Q68</f>
        <v>0</v>
      </c>
      <c r="BV48" s="43">
        <f t="shared" si="17"/>
        <v>0</v>
      </c>
      <c r="BW48" s="116">
        <f>'042313'!S68</f>
        <v>1037</v>
      </c>
      <c r="BX48" s="43">
        <f>'042313'!U68/'042313'!S68</f>
        <v>0.16682738669238187</v>
      </c>
      <c r="BY48" s="169">
        <f>'042313'!Y68</f>
        <v>-0.01</v>
      </c>
      <c r="BZ48" s="43">
        <f t="shared" si="18"/>
        <v>-0.01</v>
      </c>
      <c r="CA48" s="116">
        <f>'042313'!AA68</f>
        <v>2660</v>
      </c>
      <c r="CB48" s="43">
        <f>'042313'!AC68/'042313'!AA68</f>
        <v>4.6240601503759401E-2</v>
      </c>
      <c r="CC48" s="169">
        <f>'042313'!AG68</f>
        <v>0.03</v>
      </c>
      <c r="CD48" s="43">
        <f t="shared" si="19"/>
        <v>0.03</v>
      </c>
      <c r="CE48">
        <f>'060513'!D83</f>
        <v>963</v>
      </c>
      <c r="CF48">
        <f>'060513'!F83/'060513'!D83</f>
        <v>7.9958463136033234E-2</v>
      </c>
      <c r="CG48" s="169">
        <f>'060513'!J83</f>
        <v>2.2573363431151242E-2</v>
      </c>
      <c r="CH48" s="43">
        <f t="shared" si="20"/>
        <v>2.2573363431151242E-2</v>
      </c>
      <c r="CI48">
        <f>'060513'!K83</f>
        <v>1466</v>
      </c>
      <c r="CJ48">
        <f>'060513'!M83/'060513'!K83</f>
        <v>5.0477489768076401E-2</v>
      </c>
      <c r="CK48" s="169">
        <f>'060513'!Q83</f>
        <v>4.8132183908045974E-2</v>
      </c>
      <c r="CL48" s="43">
        <f t="shared" si="21"/>
        <v>4.8132183908045974E-2</v>
      </c>
      <c r="CM48">
        <f>'060513'!S83</f>
        <v>1187</v>
      </c>
      <c r="CN48">
        <f>'060513'!U83/'060513'!S83</f>
        <v>8.5930918281381635E-2</v>
      </c>
      <c r="CO48" s="169">
        <f>'060513'!Y83</f>
        <v>0.40829493087557606</v>
      </c>
      <c r="CP48" s="43">
        <f t="shared" si="22"/>
        <v>0.40829493087557606</v>
      </c>
      <c r="CQ48">
        <f>'060513'!AA83</f>
        <v>1242</v>
      </c>
      <c r="CR48">
        <f>'060513'!AC83/'060513'!AA83</f>
        <v>8.3735909822866342E-2</v>
      </c>
      <c r="CS48" s="169">
        <f>'060513'!AG83</f>
        <v>0.21528998242530756</v>
      </c>
      <c r="CT48" s="43">
        <f t="shared" si="23"/>
        <v>0.21528998242530756</v>
      </c>
      <c r="CU48" s="87">
        <v>20</v>
      </c>
      <c r="CV48" s="89">
        <f t="shared" si="24"/>
        <v>0.86956521739130432</v>
      </c>
      <c r="CW48" s="200">
        <f t="shared" si="25"/>
        <v>9.5398271246073502E-2</v>
      </c>
      <c r="CX48" s="43">
        <f t="shared" si="26"/>
        <v>0.15061638808813002</v>
      </c>
      <c r="CY48" s="244"/>
      <c r="CZ48" s="244"/>
      <c r="DA48" s="244"/>
      <c r="DB48" s="244"/>
      <c r="DC48" s="244"/>
      <c r="DD48" s="244"/>
      <c r="DE48" s="244"/>
      <c r="DF48" s="244"/>
      <c r="DG48" s="244"/>
    </row>
    <row r="49" spans="1:111" hidden="1">
      <c r="A49">
        <v>46</v>
      </c>
      <c r="B49" t="s">
        <v>131</v>
      </c>
      <c r="C49" s="116">
        <f>'100512'!D80</f>
        <v>10.348420124762681</v>
      </c>
      <c r="D49" s="43">
        <f>'100512'!F80/'100512'!D80</f>
        <v>0.65206351612536473</v>
      </c>
      <c r="E49" s="43">
        <f>'100512'!I80</f>
        <v>-0.7931440538182909</v>
      </c>
      <c r="F49" s="43" t="str">
        <f t="shared" si="0"/>
        <v>.</v>
      </c>
      <c r="G49" s="116">
        <f>'100512'!K80</f>
        <v>11.805433666652602</v>
      </c>
      <c r="H49" s="43">
        <f>'100512'!M80/'100512'!K80</f>
        <v>0.53504752014809132</v>
      </c>
      <c r="I49" s="43">
        <f>'100512'!P80</f>
        <v>-9.9498357571267904E-2</v>
      </c>
      <c r="J49" s="43" t="str">
        <f t="shared" si="1"/>
        <v>.</v>
      </c>
      <c r="K49" s="116">
        <f>'100512'!R80</f>
        <v>20.775395567086257</v>
      </c>
      <c r="L49" s="43">
        <f>'100512'!T80/'100512'!R80</f>
        <v>0.55080735150774718</v>
      </c>
      <c r="M49" s="43">
        <f>'100512'!W80</f>
        <v>-0.64806921274799389</v>
      </c>
      <c r="N49" s="43" t="str">
        <f t="shared" si="2"/>
        <v>.</v>
      </c>
      <c r="O49" s="116">
        <f>'100512'!Y80</f>
        <v>12.593324531727042</v>
      </c>
      <c r="P49" s="43">
        <f>'100512'!AA80/'100512'!Y80</f>
        <v>0.37302430090647454</v>
      </c>
      <c r="Q49" s="43">
        <f>'100512'!AD80</f>
        <v>-0.34872819192869969</v>
      </c>
      <c r="R49" s="43" t="str">
        <f t="shared" si="3"/>
        <v>.</v>
      </c>
      <c r="S49" s="116">
        <f>'111411'!E70</f>
        <v>236</v>
      </c>
      <c r="T49">
        <f>'111411'!F69/'111411'!D69</f>
        <v>0.6</v>
      </c>
      <c r="U49" s="169">
        <f>'111411'!I69</f>
        <v>-1.61</v>
      </c>
      <c r="V49" s="43" t="str">
        <f t="shared" si="4"/>
        <v>.</v>
      </c>
      <c r="W49" s="116">
        <f>'111411'!J69</f>
        <v>17</v>
      </c>
      <c r="X49">
        <f>'111411'!L69/'111411'!J69</f>
        <v>0.17647058823529413</v>
      </c>
      <c r="Y49" s="169">
        <f>'111411'!O69</f>
        <v>0.26</v>
      </c>
      <c r="Z49" s="43" t="str">
        <f t="shared" si="5"/>
        <v>.</v>
      </c>
      <c r="AA49" s="116">
        <f>'111411'!P69</f>
        <v>7</v>
      </c>
      <c r="AB49" s="43">
        <f>'111411'!R69/'111411'!P69</f>
        <v>0.2857142857142857</v>
      </c>
      <c r="AC49" s="43">
        <f>'111411'!U69</f>
        <v>0.18</v>
      </c>
      <c r="AD49" s="43" t="str">
        <f t="shared" si="6"/>
        <v>.</v>
      </c>
      <c r="AE49" s="116">
        <f>'111411'!V69</f>
        <v>5</v>
      </c>
      <c r="AF49" s="43">
        <f>'111411'!X69/'111411'!V69</f>
        <v>1.4</v>
      </c>
      <c r="AG49" s="43">
        <f>'111411'!AA69</f>
        <v>1.1200000000000001</v>
      </c>
      <c r="AH49" s="43" t="str">
        <f t="shared" si="7"/>
        <v>.</v>
      </c>
      <c r="AI49">
        <f>'121911'!D69</f>
        <v>8</v>
      </c>
      <c r="AJ49">
        <f>'121911'!F69/'121911'!D69</f>
        <v>0.375</v>
      </c>
      <c r="AK49" s="169">
        <f>'121911'!J69</f>
        <v>-0.4</v>
      </c>
      <c r="AL49" s="43" t="str">
        <f t="shared" si="8"/>
        <v>.</v>
      </c>
      <c r="AM49">
        <f>'121911'!K69</f>
        <v>2</v>
      </c>
      <c r="AN49">
        <f>'121911'!M69/'121911'!K69</f>
        <v>2</v>
      </c>
      <c r="AO49" s="169">
        <f>'121911'!Q69</f>
        <v>1</v>
      </c>
      <c r="AP49" s="43" t="str">
        <f t="shared" si="9"/>
        <v>.</v>
      </c>
      <c r="AQ49">
        <f>'121911'!R69</f>
        <v>11</v>
      </c>
      <c r="AR49">
        <f>'121911'!T69/'121911'!R69</f>
        <v>0.18181818181818182</v>
      </c>
      <c r="AS49" s="169">
        <f>'121911'!X69</f>
        <v>0</v>
      </c>
      <c r="AT49" s="43" t="str">
        <f t="shared" si="10"/>
        <v>.</v>
      </c>
      <c r="AU49">
        <f>'121911'!Y69</f>
        <v>1</v>
      </c>
      <c r="AV49">
        <f>'121911'!AA69/'121911'!Y69</f>
        <v>2</v>
      </c>
      <c r="AW49">
        <f>'121911'!AD69</f>
        <v>1</v>
      </c>
      <c r="AX49" s="43" t="str">
        <f t="shared" si="11"/>
        <v>.</v>
      </c>
      <c r="AY49" s="116">
        <f>'032113'!C69</f>
        <v>2</v>
      </c>
      <c r="AZ49" s="43">
        <f>'032113'!E69/'032113'!C69</f>
        <v>0.5</v>
      </c>
      <c r="BA49" s="169">
        <f>'032113'!H69</f>
        <v>1</v>
      </c>
      <c r="BB49" s="43" t="str">
        <f t="shared" si="12"/>
        <v>.</v>
      </c>
      <c r="BC49" s="116">
        <f>'032113'!I69</f>
        <v>9</v>
      </c>
      <c r="BD49" s="43">
        <f>'032113'!K69/'032113'!I69</f>
        <v>0.44444444444444442</v>
      </c>
      <c r="BE49" s="43">
        <f>'032113'!N69</f>
        <v>0</v>
      </c>
      <c r="BF49" s="43" t="str">
        <f t="shared" si="13"/>
        <v>.</v>
      </c>
      <c r="BG49" s="116">
        <f>'032113'!P69</f>
        <v>10</v>
      </c>
      <c r="BH49" s="43">
        <f>'032113'!R69/'032113'!P69</f>
        <v>0.2</v>
      </c>
      <c r="BI49" s="43">
        <f>'032113'!U69</f>
        <v>0.5</v>
      </c>
      <c r="BJ49" s="43" t="str">
        <f t="shared" si="14"/>
        <v>.</v>
      </c>
      <c r="BK49" s="116">
        <f>'032113'!W69</f>
        <v>9</v>
      </c>
      <c r="BL49" s="43">
        <f>'032113'!Y69/'032113'!W69</f>
        <v>0</v>
      </c>
      <c r="BM49" s="43">
        <f>'032113'!AB69</f>
        <v>0.33333333333333331</v>
      </c>
      <c r="BN49" s="43" t="str">
        <f t="shared" si="15"/>
        <v>.</v>
      </c>
      <c r="BO49" s="116">
        <f>'042313'!C69</f>
        <v>9</v>
      </c>
      <c r="BP49" s="43">
        <f>'042313'!E69/'042313'!C69</f>
        <v>0.33333333333333331</v>
      </c>
      <c r="BQ49" s="169">
        <f>'042313'!I69</f>
        <v>-0.01</v>
      </c>
      <c r="BR49" s="43" t="str">
        <f t="shared" si="16"/>
        <v>.</v>
      </c>
      <c r="BS49" s="116">
        <f>'042313'!K69</f>
        <v>11</v>
      </c>
      <c r="BT49" s="43">
        <f>'042313'!M69/'042313'!K69</f>
        <v>9.0909090909090912E-2</v>
      </c>
      <c r="BU49" s="169">
        <f>'042313'!Q69</f>
        <v>0.1</v>
      </c>
      <c r="BV49" s="43" t="str">
        <f t="shared" si="17"/>
        <v>.</v>
      </c>
      <c r="BW49" s="116">
        <f>'042313'!S69</f>
        <v>7</v>
      </c>
      <c r="BX49" s="43">
        <f>'042313'!U69/'042313'!S69</f>
        <v>0.2857142857142857</v>
      </c>
      <c r="BY49" s="169">
        <f>'042313'!Y69</f>
        <v>-0.22</v>
      </c>
      <c r="BZ49" s="43" t="str">
        <f t="shared" si="18"/>
        <v>.</v>
      </c>
      <c r="CA49" s="116">
        <f>'042313'!AA69</f>
        <v>15</v>
      </c>
      <c r="CB49" s="43">
        <f>'042313'!AC69/'042313'!AA69</f>
        <v>0.13333333333333333</v>
      </c>
      <c r="CC49" s="169">
        <f>'042313'!AG69</f>
        <v>0.52</v>
      </c>
      <c r="CD49" s="43" t="str">
        <f t="shared" si="19"/>
        <v>.</v>
      </c>
      <c r="CE49">
        <f>'060513'!D84</f>
        <v>133</v>
      </c>
      <c r="CF49">
        <f>'060513'!F84/'060513'!D84</f>
        <v>9.7744360902255634E-2</v>
      </c>
      <c r="CG49" s="169">
        <f>'060513'!J84</f>
        <v>5.8333333333333334E-2</v>
      </c>
      <c r="CH49" s="43" t="str">
        <f t="shared" si="20"/>
        <v>.</v>
      </c>
      <c r="CI49">
        <f>'060513'!K84</f>
        <v>196</v>
      </c>
      <c r="CJ49">
        <f>'060513'!M84/'060513'!K84</f>
        <v>9.6938775510204078E-2</v>
      </c>
      <c r="CK49" s="169">
        <f>'060513'!Q84</f>
        <v>0.11299435028248588</v>
      </c>
      <c r="CL49" s="43" t="str">
        <f t="shared" si="21"/>
        <v>.</v>
      </c>
      <c r="CM49">
        <f>'060513'!S84</f>
        <v>147</v>
      </c>
      <c r="CN49">
        <f>'060513'!U84/'060513'!S84</f>
        <v>0.18367346938775511</v>
      </c>
      <c r="CO49" s="169">
        <f>'060513'!Y84</f>
        <v>0.19166666666666668</v>
      </c>
      <c r="CP49" s="43" t="str">
        <f t="shared" si="22"/>
        <v>.</v>
      </c>
      <c r="CQ49">
        <f>'060513'!AA84</f>
        <v>159</v>
      </c>
      <c r="CR49">
        <f>'060513'!AC84/'060513'!AA84</f>
        <v>9.4339622641509441E-2</v>
      </c>
      <c r="CS49" s="169">
        <f>'060513'!AG84</f>
        <v>0.22222222222222221</v>
      </c>
      <c r="CT49" s="43" t="str">
        <f t="shared" si="23"/>
        <v>.</v>
      </c>
      <c r="CV49" s="89">
        <f t="shared" si="24"/>
        <v>0</v>
      </c>
      <c r="CW49" s="200" t="e">
        <f t="shared" si="25"/>
        <v>#DIV/0!</v>
      </c>
      <c r="CX49" s="43" t="e">
        <f t="shared" si="26"/>
        <v>#DIV/0!</v>
      </c>
      <c r="CY49" s="244"/>
      <c r="CZ49" s="244"/>
      <c r="DA49" s="244"/>
      <c r="DB49" s="244"/>
      <c r="DC49" s="244"/>
      <c r="DD49" s="244"/>
      <c r="DE49" s="244"/>
      <c r="DF49" s="244"/>
      <c r="DG49" s="244"/>
    </row>
    <row r="50" spans="1:111">
      <c r="A50">
        <v>47</v>
      </c>
      <c r="B50" t="s">
        <v>133</v>
      </c>
      <c r="C50" s="116">
        <f>'100512'!D81</f>
        <v>1483.2735512159843</v>
      </c>
      <c r="D50" s="43">
        <f>'100512'!F81/'100512'!D81</f>
        <v>0.13387882158321443</v>
      </c>
      <c r="E50" s="43">
        <f>'100512'!I81</f>
        <v>-3.8530611404195502E-3</v>
      </c>
      <c r="F50" s="43">
        <f t="shared" si="0"/>
        <v>-3.8530611404195502E-3</v>
      </c>
      <c r="G50" s="116">
        <f>'100512'!K81</f>
        <v>1594.8067662405244</v>
      </c>
      <c r="H50" s="43">
        <f>'100512'!M81/'100512'!K81</f>
        <v>0.11089814011144825</v>
      </c>
      <c r="I50" s="43">
        <f>'100512'!P81</f>
        <v>3.7467981084408006E-2</v>
      </c>
      <c r="J50" s="43">
        <f t="shared" si="1"/>
        <v>3.7467981084408006E-2</v>
      </c>
      <c r="K50" s="116">
        <f>'100512'!R81</f>
        <v>1957.7755116748342</v>
      </c>
      <c r="L50" s="43">
        <f>'100512'!T81/'100512'!R81</f>
        <v>0.13784509821596813</v>
      </c>
      <c r="M50" s="43">
        <f>'100512'!W81</f>
        <v>5.267130997559607E-3</v>
      </c>
      <c r="N50" s="43">
        <f t="shared" si="2"/>
        <v>5.267130997559607E-3</v>
      </c>
      <c r="O50" s="116">
        <f>'100512'!Y81</f>
        <v>1369.5240428253157</v>
      </c>
      <c r="P50" s="43">
        <f>'100512'!AA81/'100512'!Y81</f>
        <v>0.12348390650697089</v>
      </c>
      <c r="Q50" s="43">
        <f>'100512'!AD81</f>
        <v>2.4316807623593364E-2</v>
      </c>
      <c r="R50" s="43">
        <f t="shared" si="3"/>
        <v>2.4316807623593364E-2</v>
      </c>
      <c r="S50" s="116">
        <f>'111411'!E71</f>
        <v>44</v>
      </c>
      <c r="T50">
        <f>'111411'!F70/'111411'!D70</f>
        <v>0.10601163542340013</v>
      </c>
      <c r="U50" s="169">
        <f>'111411'!I70</f>
        <v>0.05</v>
      </c>
      <c r="V50" s="43" t="str">
        <f t="shared" si="4"/>
        <v>.</v>
      </c>
      <c r="W50" s="116">
        <f>'111411'!J70</f>
        <v>1996</v>
      </c>
      <c r="X50">
        <f>'111411'!L70/'111411'!J70</f>
        <v>0.12575150300601201</v>
      </c>
      <c r="Y50" s="169">
        <f>'111411'!O70</f>
        <v>0.01</v>
      </c>
      <c r="Z50" s="43">
        <f t="shared" si="5"/>
        <v>0.01</v>
      </c>
      <c r="AA50" s="116">
        <f>'111411'!P70</f>
        <v>1159</v>
      </c>
      <c r="AB50" s="43">
        <f>'111411'!R70/'111411'!P70</f>
        <v>0.11216566005176877</v>
      </c>
      <c r="AC50" s="43">
        <f>'111411'!U70</f>
        <v>0.03</v>
      </c>
      <c r="AD50" s="43">
        <f t="shared" si="6"/>
        <v>0.03</v>
      </c>
      <c r="AE50" s="116">
        <f>'111411'!V70</f>
        <v>230</v>
      </c>
      <c r="AF50" s="43">
        <f>'111411'!X70/'111411'!V70</f>
        <v>0.15217391304347827</v>
      </c>
      <c r="AG50" s="43">
        <f>'111411'!AA70</f>
        <v>0.03</v>
      </c>
      <c r="AH50" s="43">
        <f t="shared" si="7"/>
        <v>0.03</v>
      </c>
      <c r="AI50">
        <f>'121911'!D70</f>
        <v>1076</v>
      </c>
      <c r="AJ50">
        <f>'121911'!F70/'121911'!D70</f>
        <v>0.25929368029739774</v>
      </c>
      <c r="AK50" s="169">
        <f>'121911'!J70</f>
        <v>-0.2233375156838143</v>
      </c>
      <c r="AL50" s="43" t="str">
        <f t="shared" si="8"/>
        <v>.</v>
      </c>
      <c r="AM50">
        <f>'121911'!K70</f>
        <v>301</v>
      </c>
      <c r="AN50">
        <f>'121911'!M70/'121911'!K70</f>
        <v>0.21262458471760798</v>
      </c>
      <c r="AO50" s="169">
        <f>'121911'!Q70</f>
        <v>-7.1729957805907171E-2</v>
      </c>
      <c r="AP50" s="43">
        <f t="shared" si="9"/>
        <v>-7.1729957805907171E-2</v>
      </c>
      <c r="AQ50">
        <f>'121911'!R70</f>
        <v>1071</v>
      </c>
      <c r="AR50">
        <f>'121911'!T70/'121911'!R70</f>
        <v>0.16153127917833801</v>
      </c>
      <c r="AS50" s="169">
        <f>'121911'!X70</f>
        <v>5.5679287305122498E-2</v>
      </c>
      <c r="AT50" s="43">
        <f t="shared" si="10"/>
        <v>5.5679287305122498E-2</v>
      </c>
      <c r="AU50">
        <f>'121911'!Y70</f>
        <v>2</v>
      </c>
      <c r="AV50">
        <f>'121911'!AA70/'121911'!Y70</f>
        <v>2</v>
      </c>
      <c r="AW50">
        <f>'121911'!AD70</f>
        <v>1</v>
      </c>
      <c r="AX50" s="43" t="str">
        <f t="shared" si="11"/>
        <v>.</v>
      </c>
      <c r="AY50" s="116">
        <f>'032113'!C70</f>
        <v>197</v>
      </c>
      <c r="AZ50" s="43">
        <f>'032113'!E70/'032113'!C70</f>
        <v>0.25888324873096447</v>
      </c>
      <c r="BA50" s="169">
        <f>'032113'!H70</f>
        <v>-5.4794520547945202E-2</v>
      </c>
      <c r="BB50" s="43" t="str">
        <f t="shared" si="12"/>
        <v>.</v>
      </c>
      <c r="BC50" s="116">
        <f>'032113'!I70</f>
        <v>2245</v>
      </c>
      <c r="BD50" s="43">
        <f>'032113'!K70/'032113'!I70</f>
        <v>0.133630289532294</v>
      </c>
      <c r="BE50" s="43">
        <f>'032113'!N70</f>
        <v>4.7814910025706939E-2</v>
      </c>
      <c r="BF50" s="43">
        <f t="shared" si="13"/>
        <v>4.7814910025706939E-2</v>
      </c>
      <c r="BG50" s="116">
        <f>'032113'!P70</f>
        <v>1713</v>
      </c>
      <c r="BH50" s="43">
        <f>'032113'!R70/'032113'!P70</f>
        <v>0.12726211325160536</v>
      </c>
      <c r="BI50" s="43">
        <f>'032113'!U70</f>
        <v>4.0133779264214043E-3</v>
      </c>
      <c r="BJ50" s="43">
        <f t="shared" si="14"/>
        <v>4.0133779264214043E-3</v>
      </c>
      <c r="BK50" s="116">
        <f>'032113'!W70</f>
        <v>1821</v>
      </c>
      <c r="BL50" s="43">
        <f>'032113'!Y70/'032113'!W70</f>
        <v>7.7429983525535415E-2</v>
      </c>
      <c r="BM50" s="43">
        <f>'032113'!AB70</f>
        <v>4.583333333333333E-2</v>
      </c>
      <c r="BN50" s="43">
        <f t="shared" si="15"/>
        <v>4.583333333333333E-2</v>
      </c>
      <c r="BO50" s="116">
        <f>'042313'!C70</f>
        <v>2560</v>
      </c>
      <c r="BP50" s="43">
        <f>'042313'!E70/'042313'!C70</f>
        <v>0.13554687500000001</v>
      </c>
      <c r="BQ50" s="169">
        <f>'042313'!I70</f>
        <v>0.03</v>
      </c>
      <c r="BR50" s="43">
        <f t="shared" si="16"/>
        <v>0.03</v>
      </c>
      <c r="BS50" s="116">
        <f>'042313'!K70</f>
        <v>3451</v>
      </c>
      <c r="BT50" s="43">
        <f>'042313'!M70/'042313'!K70</f>
        <v>0.1019994204578383</v>
      </c>
      <c r="BU50" s="169">
        <f>'042313'!Q70</f>
        <v>-0.01</v>
      </c>
      <c r="BV50" s="43">
        <f t="shared" si="17"/>
        <v>-0.01</v>
      </c>
      <c r="BW50" s="116">
        <f>'042313'!S70</f>
        <v>1826</v>
      </c>
      <c r="BX50" s="43">
        <f>'042313'!U70/'042313'!S70</f>
        <v>0.20755750273822562</v>
      </c>
      <c r="BY50" s="169">
        <f>'042313'!Y70</f>
        <v>0</v>
      </c>
      <c r="BZ50" s="43">
        <f t="shared" si="18"/>
        <v>0</v>
      </c>
      <c r="CA50" s="116">
        <f>'042313'!AA70</f>
        <v>2498</v>
      </c>
      <c r="CB50" s="43">
        <f>'042313'!AC70/'042313'!AA70</f>
        <v>0.17534027221777421</v>
      </c>
      <c r="CC50" s="169">
        <f>'042313'!AG70</f>
        <v>0.01</v>
      </c>
      <c r="CD50" s="43">
        <f t="shared" si="19"/>
        <v>0.01</v>
      </c>
      <c r="CE50">
        <f>'060513'!D85</f>
        <v>923</v>
      </c>
      <c r="CF50">
        <f>'060513'!F85/'060513'!D85</f>
        <v>9.7508125677139762E-2</v>
      </c>
      <c r="CG50" s="169">
        <f>'060513'!J85</f>
        <v>-2.6410564225690276E-2</v>
      </c>
      <c r="CH50" s="43">
        <f t="shared" si="20"/>
        <v>-2.6410564225690276E-2</v>
      </c>
      <c r="CI50">
        <f>'060513'!K85</f>
        <v>678</v>
      </c>
      <c r="CJ50">
        <f>'060513'!M85/'060513'!K85</f>
        <v>8.8495575221238937E-2</v>
      </c>
      <c r="CK50" s="169">
        <f>'060513'!Q85</f>
        <v>2.4271844660194174E-2</v>
      </c>
      <c r="CL50" s="43">
        <f t="shared" si="21"/>
        <v>2.4271844660194174E-2</v>
      </c>
      <c r="CM50">
        <f>'060513'!S85</f>
        <v>689</v>
      </c>
      <c r="CN50">
        <f>'060513'!U85/'060513'!S85</f>
        <v>0.13933236574746008</v>
      </c>
      <c r="CO50" s="169">
        <f>'060513'!Y85</f>
        <v>-2.866779089376054E-2</v>
      </c>
      <c r="CP50" s="43">
        <f t="shared" si="22"/>
        <v>-2.866779089376054E-2</v>
      </c>
      <c r="CQ50">
        <f>'060513'!AA85</f>
        <v>605</v>
      </c>
      <c r="CR50">
        <f>'060513'!AC85/'060513'!AA85</f>
        <v>9.0909090909090912E-2</v>
      </c>
      <c r="CS50" s="169">
        <f>'060513'!AG85</f>
        <v>7.2727272727272727E-3</v>
      </c>
      <c r="CT50" s="43">
        <f t="shared" si="23"/>
        <v>7.2727272727272727E-3</v>
      </c>
      <c r="CU50" s="87">
        <v>20</v>
      </c>
      <c r="CV50" s="89">
        <f t="shared" si="24"/>
        <v>0.86956521739130432</v>
      </c>
      <c r="CW50" s="200">
        <f t="shared" si="25"/>
        <v>1.3393328846410547E-2</v>
      </c>
      <c r="CX50" s="43">
        <f t="shared" si="26"/>
        <v>3.0721082438204504E-2</v>
      </c>
      <c r="CY50" s="244"/>
      <c r="CZ50" s="244"/>
      <c r="DA50" s="244"/>
      <c r="DB50" s="244"/>
      <c r="DC50" s="244"/>
      <c r="DD50" s="244"/>
      <c r="DE50" s="244"/>
      <c r="DF50" s="244"/>
      <c r="DG50" s="244"/>
    </row>
    <row r="51" spans="1:111" hidden="1">
      <c r="A51">
        <v>48</v>
      </c>
      <c r="B51" t="s">
        <v>135</v>
      </c>
      <c r="C51" s="116">
        <f>'100512'!D82</f>
        <v>2906.7562306000063</v>
      </c>
      <c r="D51" s="43">
        <f>'100512'!F82/'100512'!D82</f>
        <v>1.0612245289562899E-2</v>
      </c>
      <c r="E51" s="43">
        <f>'100512'!I82</f>
        <v>5.1754907560579476E-3</v>
      </c>
      <c r="F51" s="43">
        <f t="shared" si="0"/>
        <v>5.1754907560579476E-3</v>
      </c>
      <c r="G51" s="116">
        <f>'100512'!K82</f>
        <v>2824.7183100572411</v>
      </c>
      <c r="H51" s="43">
        <f>'100512'!M82/'100512'!K82</f>
        <v>1.1500152951511298E-2</v>
      </c>
      <c r="I51" s="43">
        <f>'100512'!P82</f>
        <v>7.6542915847326466E-4</v>
      </c>
      <c r="J51" s="43">
        <f t="shared" si="1"/>
        <v>7.6542915847326466E-4</v>
      </c>
      <c r="K51" s="116">
        <f>'100512'!R82</f>
        <v>4123.3049790205314</v>
      </c>
      <c r="L51" s="43">
        <f>'100512'!T82/'100512'!R82</f>
        <v>1.5032654698084878E-2</v>
      </c>
      <c r="M51" s="43">
        <f>'100512'!W82</f>
        <v>-4.4128815012264835E-3</v>
      </c>
      <c r="N51" s="43">
        <f t="shared" si="2"/>
        <v>-4.4128815012264835E-3</v>
      </c>
      <c r="O51" s="116">
        <f>'100512'!Y82</f>
        <v>2564.8404296284075</v>
      </c>
      <c r="P51" s="43">
        <f>'100512'!AA82/'100512'!Y82</f>
        <v>1.2820802486147243E-2</v>
      </c>
      <c r="Q51" s="43">
        <f>'100512'!AD82</f>
        <v>2.3696635077015958E-3</v>
      </c>
      <c r="R51" s="43">
        <f t="shared" si="3"/>
        <v>2.3696635077015958E-3</v>
      </c>
      <c r="S51" s="116">
        <f>'111411'!E72</f>
        <v>4</v>
      </c>
      <c r="T51">
        <f>'111411'!F71/'111411'!D71</f>
        <v>1.7972681524083392E-2</v>
      </c>
      <c r="U51" s="169">
        <f>'111411'!I71</f>
        <v>0.01</v>
      </c>
      <c r="V51" s="43" t="str">
        <f t="shared" si="4"/>
        <v>.</v>
      </c>
      <c r="W51" s="116">
        <f>'111411'!J71</f>
        <v>1495</v>
      </c>
      <c r="X51">
        <f>'111411'!L71/'111411'!J71</f>
        <v>1.471571906354515E-2</v>
      </c>
      <c r="Y51" s="169">
        <f>'111411'!O71</f>
        <v>0.02</v>
      </c>
      <c r="Z51" s="43">
        <f t="shared" si="5"/>
        <v>0.02</v>
      </c>
      <c r="AA51" s="116">
        <f>'111411'!P71</f>
        <v>853</v>
      </c>
      <c r="AB51" s="43">
        <f>'111411'!R71/'111411'!P71</f>
        <v>2.8135990621336461E-2</v>
      </c>
      <c r="AC51" s="43">
        <f>'111411'!U71</f>
        <v>0</v>
      </c>
      <c r="AD51" s="43">
        <f t="shared" si="6"/>
        <v>0</v>
      </c>
      <c r="AE51" s="116">
        <f>'111411'!V71</f>
        <v>298</v>
      </c>
      <c r="AF51" s="43">
        <f>'111411'!X71/'111411'!V71</f>
        <v>3.6912751677852351E-2</v>
      </c>
      <c r="AG51" s="43">
        <f>'111411'!AA71</f>
        <v>0.02</v>
      </c>
      <c r="AH51" s="43">
        <f t="shared" si="7"/>
        <v>0.02</v>
      </c>
      <c r="AI51">
        <f>'121911'!D71</f>
        <v>1953</v>
      </c>
      <c r="AJ51">
        <f>'121911'!F71/'121911'!D71</f>
        <v>5.4275473630312342E-2</v>
      </c>
      <c r="AK51" s="169">
        <f>'121911'!J71</f>
        <v>-3.8440714672441798E-2</v>
      </c>
      <c r="AL51" s="43">
        <f t="shared" si="8"/>
        <v>-3.8440714672441798E-2</v>
      </c>
      <c r="AM51">
        <f>'121911'!K71</f>
        <v>80</v>
      </c>
      <c r="AN51">
        <f>'121911'!M71/'121911'!K71</f>
        <v>6.25E-2</v>
      </c>
      <c r="AO51" s="169">
        <f>'121911'!Q71</f>
        <v>-6.6666666666666666E-2</v>
      </c>
      <c r="AP51" s="43" t="str">
        <f t="shared" si="9"/>
        <v>.</v>
      </c>
      <c r="AQ51">
        <f>'121911'!R71</f>
        <v>906</v>
      </c>
      <c r="AR51">
        <f>'121911'!T71/'121911'!R71</f>
        <v>3.5320088300220751E-2</v>
      </c>
      <c r="AS51" s="169">
        <f>'121911'!X71</f>
        <v>2.5171624713958809E-2</v>
      </c>
      <c r="AT51" s="43">
        <f t="shared" si="10"/>
        <v>2.5171624713958809E-2</v>
      </c>
      <c r="AU51">
        <f>'121911'!Y71</f>
        <v>6</v>
      </c>
      <c r="AV51">
        <f>'121911'!AA71/'121911'!Y71</f>
        <v>0.66666666666666663</v>
      </c>
      <c r="AW51">
        <f>'121911'!AD71</f>
        <v>-1</v>
      </c>
      <c r="AX51" s="43" t="str">
        <f t="shared" si="11"/>
        <v>.</v>
      </c>
      <c r="AY51" s="116">
        <f>'032113'!C71</f>
        <v>23</v>
      </c>
      <c r="AZ51" s="43">
        <f>'032113'!E71/'032113'!C71</f>
        <v>0.34782608695652173</v>
      </c>
      <c r="BA51" s="169">
        <f>'032113'!H71</f>
        <v>-0.2</v>
      </c>
      <c r="BB51" s="43" t="str">
        <f t="shared" si="12"/>
        <v>.</v>
      </c>
      <c r="BC51" s="116">
        <f>'032113'!I71</f>
        <v>740</v>
      </c>
      <c r="BD51" s="43">
        <f>'032113'!K71/'032113'!I71</f>
        <v>2.7027027027027029E-3</v>
      </c>
      <c r="BE51" s="43">
        <f>'032113'!N71</f>
        <v>2.7100271002710027E-3</v>
      </c>
      <c r="BF51" s="43">
        <f t="shared" si="13"/>
        <v>2.7100271002710027E-3</v>
      </c>
      <c r="BG51" s="116">
        <f>'032113'!P71</f>
        <v>2403</v>
      </c>
      <c r="BH51" s="43">
        <f>'032113'!R71/'032113'!P71</f>
        <v>3.9117769454848107E-2</v>
      </c>
      <c r="BI51" s="43">
        <f>'032113'!U71</f>
        <v>9.0948462537895191E-3</v>
      </c>
      <c r="BJ51" s="43">
        <f t="shared" si="14"/>
        <v>9.0948462537895191E-3</v>
      </c>
      <c r="BK51" s="116">
        <f>'032113'!W71</f>
        <v>2306</v>
      </c>
      <c r="BL51" s="43">
        <f>'032113'!Y71/'032113'!W71</f>
        <v>9.9739809193408503E-3</v>
      </c>
      <c r="BM51" s="43">
        <f>'032113'!AB71</f>
        <v>8.7604029785370123E-3</v>
      </c>
      <c r="BN51" s="43">
        <f t="shared" si="15"/>
        <v>8.7604029785370123E-3</v>
      </c>
      <c r="BO51" s="116">
        <f>'042313'!C71</f>
        <v>2589</v>
      </c>
      <c r="BP51" s="43">
        <f>'042313'!E71/'042313'!C71</f>
        <v>6.6821166473541901E-2</v>
      </c>
      <c r="BQ51" s="169">
        <f>'042313'!I71</f>
        <v>0.02</v>
      </c>
      <c r="BR51" s="43">
        <f t="shared" si="16"/>
        <v>0.02</v>
      </c>
      <c r="BS51" s="116">
        <f>'042313'!K71</f>
        <v>406</v>
      </c>
      <c r="BT51" s="43">
        <f>'042313'!M71/'042313'!K71</f>
        <v>2.9556650246305417E-2</v>
      </c>
      <c r="BU51" s="169">
        <f>'042313'!Q71</f>
        <v>0.01</v>
      </c>
      <c r="BV51" s="43">
        <f t="shared" si="17"/>
        <v>0.01</v>
      </c>
      <c r="BW51" s="116">
        <f>'042313'!S71</f>
        <v>277</v>
      </c>
      <c r="BX51" s="43">
        <f>'042313'!U71/'042313'!S71</f>
        <v>0.10108303249097472</v>
      </c>
      <c r="BY51" s="169">
        <f>'042313'!Y71</f>
        <v>-0.05</v>
      </c>
      <c r="BZ51" s="43">
        <f t="shared" si="18"/>
        <v>-0.05</v>
      </c>
      <c r="CA51" s="116">
        <f>'042313'!AA71</f>
        <v>7</v>
      </c>
      <c r="CB51" s="43">
        <f>'042313'!AC71/'042313'!AA71</f>
        <v>0.14285714285714285</v>
      </c>
      <c r="CC51" s="169">
        <f>'042313'!AG71</f>
        <v>0.01</v>
      </c>
      <c r="CD51" s="43" t="str">
        <f t="shared" si="19"/>
        <v>.</v>
      </c>
      <c r="CE51">
        <f>'060513'!D86</f>
        <v>532</v>
      </c>
      <c r="CF51">
        <f>'060513'!F86/'060513'!D86</f>
        <v>4.1353383458646614E-2</v>
      </c>
      <c r="CG51" s="169">
        <f>'060513'!J86</f>
        <v>-5.8823529411764705E-3</v>
      </c>
      <c r="CH51" s="43">
        <f t="shared" si="20"/>
        <v>-5.8823529411764705E-3</v>
      </c>
      <c r="CI51">
        <f>'060513'!K86</f>
        <v>156</v>
      </c>
      <c r="CJ51">
        <f>'060513'!M86/'060513'!K86</f>
        <v>7.6923076923076927E-2</v>
      </c>
      <c r="CK51" s="169">
        <f>'060513'!Q86</f>
        <v>-2.0833333333333332E-2</v>
      </c>
      <c r="CL51" s="43" t="str">
        <f t="shared" si="21"/>
        <v>.</v>
      </c>
      <c r="CM51">
        <f>'060513'!S86</f>
        <v>759</v>
      </c>
      <c r="CN51">
        <f>'060513'!U86/'060513'!S86</f>
        <v>7.378129117259552E-2</v>
      </c>
      <c r="CO51" s="169">
        <f>'060513'!Y86</f>
        <v>8.5348506401137988E-3</v>
      </c>
      <c r="CP51" s="43">
        <f t="shared" si="22"/>
        <v>8.5348506401137988E-3</v>
      </c>
      <c r="CQ51">
        <f>'060513'!AA86</f>
        <v>759</v>
      </c>
      <c r="CR51">
        <f>'060513'!AC86/'060513'!AA86</f>
        <v>8.0368906455862976E-2</v>
      </c>
      <c r="CS51" s="169">
        <f>'060513'!AG86</f>
        <v>3.2951289398280799E-2</v>
      </c>
      <c r="CT51" s="43">
        <f t="shared" si="23"/>
        <v>3.2951289398280799E-2</v>
      </c>
      <c r="CV51" s="89">
        <f t="shared" si="24"/>
        <v>0</v>
      </c>
      <c r="CW51" s="200">
        <f t="shared" si="25"/>
        <v>2.8453352222343642E-3</v>
      </c>
      <c r="CX51" s="43">
        <f t="shared" si="26"/>
        <v>2.1823573339200319E-2</v>
      </c>
      <c r="CY51" s="244"/>
      <c r="CZ51" s="244"/>
      <c r="DA51" s="244"/>
      <c r="DB51" s="244"/>
      <c r="DC51" s="244"/>
      <c r="DD51" s="244"/>
      <c r="DE51" s="244"/>
      <c r="DF51" s="244"/>
      <c r="DG51" s="244"/>
    </row>
    <row r="52" spans="1:111" hidden="1">
      <c r="A52">
        <v>49</v>
      </c>
      <c r="B52" t="s">
        <v>137</v>
      </c>
      <c r="C52" s="116">
        <f>'100512'!D83</f>
        <v>11.498244583069646</v>
      </c>
      <c r="D52" s="43">
        <f>'100512'!F83/'100512'!D83</f>
        <v>0.50302042672528136</v>
      </c>
      <c r="E52" s="43">
        <f>'100512'!I83</f>
        <v>0.17975929905774643</v>
      </c>
      <c r="F52" s="43" t="str">
        <f t="shared" si="0"/>
        <v>.</v>
      </c>
      <c r="G52" s="116">
        <f>'100512'!K83</f>
        <v>8.5857699393837112</v>
      </c>
      <c r="H52" s="43">
        <f>'100512'!M83/'100512'!K83</f>
        <v>0.63059172017453613</v>
      </c>
      <c r="I52" s="43">
        <f>'100512'!P83</f>
        <v>-0.14759571981882463</v>
      </c>
      <c r="J52" s="43" t="str">
        <f t="shared" si="1"/>
        <v>.</v>
      </c>
      <c r="K52" s="116">
        <f>'100512'!R83</f>
        <v>7.3324925530892671</v>
      </c>
      <c r="L52" s="43">
        <f>'100512'!T83/'100512'!R83</f>
        <v>0.91036215040863766</v>
      </c>
      <c r="M52" s="43">
        <f>'100512'!W83</f>
        <v>-1.9472478701128453</v>
      </c>
      <c r="N52" s="43" t="str">
        <f t="shared" si="2"/>
        <v>.</v>
      </c>
      <c r="O52" s="116">
        <f>'100512'!Y83</f>
        <v>6.296662265863521</v>
      </c>
      <c r="P52" s="43">
        <f>'100512'!AA83/'100512'!Y83</f>
        <v>1.8651215045323726</v>
      </c>
      <c r="Q52" s="43">
        <f>'100512'!AD83</f>
        <v>1.4421103880585135</v>
      </c>
      <c r="R52" s="43" t="str">
        <f t="shared" si="3"/>
        <v>.</v>
      </c>
      <c r="S52" s="116">
        <f>'111411'!E73</f>
        <v>5</v>
      </c>
      <c r="T52">
        <f>'111411'!F72/'111411'!D72</f>
        <v>0.5</v>
      </c>
      <c r="U52" s="169">
        <f>'111411'!I72</f>
        <v>0.09</v>
      </c>
      <c r="V52" s="43" t="str">
        <f t="shared" si="4"/>
        <v>.</v>
      </c>
      <c r="W52" s="116">
        <f>'111411'!J72</f>
        <v>8</v>
      </c>
      <c r="X52">
        <f>'111411'!L72/'111411'!J72</f>
        <v>0.375</v>
      </c>
      <c r="Y52" s="169">
        <f>'111411'!O72</f>
        <v>-0.36</v>
      </c>
      <c r="Z52" s="43" t="str">
        <f t="shared" si="5"/>
        <v>.</v>
      </c>
      <c r="AA52" s="116">
        <f>'111411'!P72</f>
        <v>6</v>
      </c>
      <c r="AB52" s="43">
        <f>'111411'!R72/'111411'!P72</f>
        <v>0.5</v>
      </c>
      <c r="AC52" s="43">
        <f>'111411'!U72</f>
        <v>-0.37</v>
      </c>
      <c r="AD52" s="43" t="str">
        <f t="shared" si="6"/>
        <v>.</v>
      </c>
      <c r="AE52" s="116">
        <f>'111411'!V72</f>
        <v>6</v>
      </c>
      <c r="AF52" s="43">
        <f>'111411'!X72/'111411'!V72</f>
        <v>1.1666666666666667</v>
      </c>
      <c r="AG52" s="43">
        <f>'111411'!AA72</f>
        <v>4.3600000000000003</v>
      </c>
      <c r="AH52" s="43" t="str">
        <f t="shared" si="7"/>
        <v>.</v>
      </c>
      <c r="AI52">
        <f>'121911'!D72</f>
        <v>9</v>
      </c>
      <c r="AJ52">
        <f>'121911'!F72/'121911'!D72</f>
        <v>0.66666666666666663</v>
      </c>
      <c r="AK52" s="169">
        <f>'121911'!J72</f>
        <v>-0.66666666666666663</v>
      </c>
      <c r="AL52" s="43" t="str">
        <f t="shared" si="8"/>
        <v>.</v>
      </c>
      <c r="AM52">
        <f>'121911'!K72</f>
        <v>2</v>
      </c>
      <c r="AN52">
        <f>'121911'!M72/'121911'!K72</f>
        <v>2</v>
      </c>
      <c r="AO52" s="169">
        <f>'121911'!Q72</f>
        <v>0.5</v>
      </c>
      <c r="AP52" s="43" t="str">
        <f t="shared" si="9"/>
        <v>.</v>
      </c>
      <c r="AQ52">
        <f>'121911'!R72</f>
        <v>7</v>
      </c>
      <c r="AR52">
        <f>'121911'!T72/'121911'!R72</f>
        <v>0.14285714285714285</v>
      </c>
      <c r="AS52" s="169">
        <f>'121911'!X72</f>
        <v>0</v>
      </c>
      <c r="AT52" s="43" t="str">
        <f t="shared" si="10"/>
        <v>.</v>
      </c>
      <c r="AU52">
        <f>'121911'!Y72</f>
        <v>4</v>
      </c>
      <c r="AV52">
        <f>'121911'!AA72/'121911'!Y72</f>
        <v>1.5</v>
      </c>
      <c r="AW52">
        <f>'121911'!AD72</f>
        <v>2</v>
      </c>
      <c r="AX52" s="43" t="str">
        <f t="shared" si="11"/>
        <v>.</v>
      </c>
      <c r="AY52" s="116">
        <f>'032113'!C72</f>
        <v>7</v>
      </c>
      <c r="AZ52" s="43">
        <f>'032113'!E72/'032113'!C72</f>
        <v>0</v>
      </c>
      <c r="BA52" s="169">
        <f>'032113'!H72</f>
        <v>0.5714285714285714</v>
      </c>
      <c r="BB52" s="43" t="str">
        <f t="shared" si="12"/>
        <v>.</v>
      </c>
      <c r="BC52" s="116">
        <f>'032113'!I72</f>
        <v>6</v>
      </c>
      <c r="BD52" s="43">
        <f>'032113'!K72/'032113'!I72</f>
        <v>0.33333333333333331</v>
      </c>
      <c r="BE52" s="43">
        <f>'032113'!N72</f>
        <v>-0.25</v>
      </c>
      <c r="BF52" s="43" t="str">
        <f t="shared" si="13"/>
        <v>.</v>
      </c>
      <c r="BG52" s="116">
        <f>'032113'!P72</f>
        <v>4</v>
      </c>
      <c r="BH52" s="43">
        <f>'032113'!R72/'032113'!P72</f>
        <v>0.5</v>
      </c>
      <c r="BI52" s="43">
        <f>'032113'!U72</f>
        <v>1</v>
      </c>
      <c r="BJ52" s="43" t="str">
        <f t="shared" si="14"/>
        <v>.</v>
      </c>
      <c r="BK52" s="116">
        <f>'032113'!W72</f>
        <v>4</v>
      </c>
      <c r="BL52" s="43">
        <f>'032113'!Y72/'032113'!W72</f>
        <v>1.5</v>
      </c>
      <c r="BM52" s="43">
        <f>'032113'!AB72</f>
        <v>1.5</v>
      </c>
      <c r="BN52" s="43" t="str">
        <f t="shared" si="15"/>
        <v>.</v>
      </c>
      <c r="BO52" s="116">
        <f>'042313'!C72</f>
        <v>6</v>
      </c>
      <c r="BP52" s="43">
        <f>'042313'!E72/'042313'!C72</f>
        <v>0</v>
      </c>
      <c r="BQ52" s="169">
        <f>'042313'!I72</f>
        <v>0.3</v>
      </c>
      <c r="BR52" s="43" t="str">
        <f t="shared" si="16"/>
        <v>.</v>
      </c>
      <c r="BS52" s="116">
        <f>'042313'!K72</f>
        <v>4</v>
      </c>
      <c r="BT52" s="43">
        <f>'042313'!M72/'042313'!K72</f>
        <v>0</v>
      </c>
      <c r="BU52" s="169">
        <f>'042313'!Q72</f>
        <v>0.25</v>
      </c>
      <c r="BV52" s="43" t="str">
        <f t="shared" si="17"/>
        <v>.</v>
      </c>
      <c r="BW52" s="116">
        <f>'042313'!S72</f>
        <v>4</v>
      </c>
      <c r="BX52" s="43">
        <f>'042313'!U72/'042313'!S72</f>
        <v>0.25</v>
      </c>
      <c r="BY52" s="169">
        <f>'042313'!Y72</f>
        <v>-0.02</v>
      </c>
      <c r="BZ52" s="43" t="str">
        <f t="shared" si="18"/>
        <v>.</v>
      </c>
      <c r="CA52" s="116">
        <f>'042313'!AA72</f>
        <v>9</v>
      </c>
      <c r="CB52" s="43">
        <f>'042313'!AC72/'042313'!AA72</f>
        <v>0.1111111111111111</v>
      </c>
      <c r="CC52" s="169">
        <f>'042313'!AG72</f>
        <v>0.01</v>
      </c>
      <c r="CD52" s="43" t="str">
        <f t="shared" si="19"/>
        <v>.</v>
      </c>
      <c r="CE52">
        <f>'060513'!D87</f>
        <v>27</v>
      </c>
      <c r="CF52">
        <f>'060513'!F87/'060513'!D87</f>
        <v>0.29629629629629628</v>
      </c>
      <c r="CG52" s="169">
        <f>'060513'!J87</f>
        <v>5.2631578947368418E-2</v>
      </c>
      <c r="CH52" s="43" t="str">
        <f t="shared" si="20"/>
        <v>.</v>
      </c>
      <c r="CI52">
        <f>'060513'!K87</f>
        <v>35</v>
      </c>
      <c r="CJ52">
        <f>'060513'!M87/'060513'!K87</f>
        <v>2.8571428571428571E-2</v>
      </c>
      <c r="CK52" s="169">
        <f>'060513'!Q87</f>
        <v>8.8235294117647065E-2</v>
      </c>
      <c r="CL52" s="43" t="str">
        <f t="shared" si="21"/>
        <v>.</v>
      </c>
      <c r="CM52">
        <f>'060513'!S87</f>
        <v>67</v>
      </c>
      <c r="CN52">
        <f>'060513'!U87/'060513'!S87</f>
        <v>5.9701492537313432E-2</v>
      </c>
      <c r="CO52" s="169">
        <f>'060513'!Y87</f>
        <v>-1.5873015873015872E-2</v>
      </c>
      <c r="CP52" s="43" t="str">
        <f t="shared" si="22"/>
        <v>.</v>
      </c>
      <c r="CQ52">
        <f>'060513'!AA87</f>
        <v>57</v>
      </c>
      <c r="CR52">
        <f>'060513'!AC87/'060513'!AA87</f>
        <v>7.0175438596491224E-2</v>
      </c>
      <c r="CS52" s="169">
        <f>'060513'!AG87</f>
        <v>5.6603773584905662E-2</v>
      </c>
      <c r="CT52" s="43" t="str">
        <f t="shared" si="23"/>
        <v>.</v>
      </c>
      <c r="CV52" s="89">
        <f t="shared" si="24"/>
        <v>0</v>
      </c>
      <c r="CW52" s="200" t="e">
        <f t="shared" si="25"/>
        <v>#DIV/0!</v>
      </c>
      <c r="CX52" s="43" t="e">
        <f t="shared" si="26"/>
        <v>#DIV/0!</v>
      </c>
      <c r="CY52" s="244"/>
      <c r="CZ52" s="244"/>
      <c r="DA52" s="244"/>
      <c r="DB52" s="244"/>
      <c r="DC52" s="244"/>
      <c r="DD52" s="244"/>
      <c r="DE52" s="244"/>
      <c r="DF52" s="244"/>
      <c r="DG52" s="244"/>
    </row>
    <row r="53" spans="1:111" hidden="1">
      <c r="A53">
        <v>50</v>
      </c>
      <c r="B53" t="s">
        <v>139</v>
      </c>
      <c r="C53" s="116">
        <f>'100512'!D84</f>
        <v>10.348420124762681</v>
      </c>
      <c r="D53" s="43">
        <f>'100512'!F84/'100512'!D84</f>
        <v>0.65206351612536473</v>
      </c>
      <c r="E53" s="43">
        <f>'100512'!I84</f>
        <v>0.55803561641020627</v>
      </c>
      <c r="F53" s="43" t="str">
        <f t="shared" si="0"/>
        <v>.</v>
      </c>
      <c r="G53" s="116">
        <f>'100512'!K84</f>
        <v>5.3661062121148193</v>
      </c>
      <c r="H53" s="43">
        <f>'100512'!M84/'100512'!K84</f>
        <v>0.84078896023271499</v>
      </c>
      <c r="I53" s="43">
        <f>'100512'!P84</f>
        <v>-1.4214827402028245</v>
      </c>
      <c r="J53" s="43" t="str">
        <f t="shared" si="1"/>
        <v>.</v>
      </c>
      <c r="K53" s="116">
        <f>'100512'!R84</f>
        <v>10.998738829633901</v>
      </c>
      <c r="L53" s="43">
        <f>'100512'!T84/'100512'!R84</f>
        <v>0.52020694309065008</v>
      </c>
      <c r="M53" s="43">
        <f>'100512'!W84</f>
        <v>-6.1825788271074301E-2</v>
      </c>
      <c r="N53" s="43" t="str">
        <f t="shared" si="2"/>
        <v>.</v>
      </c>
      <c r="O53" s="116">
        <f>'100512'!Y84</f>
        <v>8.3955496878180274</v>
      </c>
      <c r="P53" s="43">
        <f>'100512'!AA84/'100512'!Y84</f>
        <v>0.4196523385197839</v>
      </c>
      <c r="Q53" s="43">
        <f>'100512'!AD84</f>
        <v>0.27444481682379335</v>
      </c>
      <c r="R53" s="43" t="str">
        <f t="shared" si="3"/>
        <v>.</v>
      </c>
      <c r="S53" s="116">
        <f>'111411'!E74</f>
        <v>8</v>
      </c>
      <c r="T53">
        <f>'111411'!F73/'111411'!D73</f>
        <v>0.23076923076923078</v>
      </c>
      <c r="U53" s="169">
        <f>'111411'!I73</f>
        <v>0.22</v>
      </c>
      <c r="V53" s="43" t="str">
        <f t="shared" si="4"/>
        <v>.</v>
      </c>
      <c r="W53" s="116">
        <f>'111411'!J73</f>
        <v>8</v>
      </c>
      <c r="X53">
        <f>'111411'!L73/'111411'!J73</f>
        <v>0.5</v>
      </c>
      <c r="Y53" s="169">
        <f>'111411'!O73</f>
        <v>-0.42</v>
      </c>
      <c r="Z53" s="43" t="str">
        <f t="shared" si="5"/>
        <v>.</v>
      </c>
      <c r="AA53" s="116">
        <f>'111411'!P73</f>
        <v>6</v>
      </c>
      <c r="AB53" s="43">
        <f>'111411'!R73/'111411'!P73</f>
        <v>0.66666666666666663</v>
      </c>
      <c r="AC53" s="43">
        <f>'111411'!U73</f>
        <v>-1.59</v>
      </c>
      <c r="AD53" s="43" t="str">
        <f t="shared" si="6"/>
        <v>.</v>
      </c>
      <c r="AE53" s="116">
        <f>'111411'!V73</f>
        <v>1</v>
      </c>
      <c r="AF53" s="43">
        <f>'111411'!X73/'111411'!V73</f>
        <v>5</v>
      </c>
      <c r="AG53" s="43">
        <f>'111411'!AA73</f>
        <v>0.57999999999999996</v>
      </c>
      <c r="AH53" s="43" t="str">
        <f t="shared" si="7"/>
        <v>.</v>
      </c>
      <c r="AI53">
        <f>'121911'!D73</f>
        <v>0</v>
      </c>
      <c r="AJ53" t="s">
        <v>406</v>
      </c>
      <c r="AK53" s="169">
        <f>'121911'!J73</f>
        <v>1</v>
      </c>
      <c r="AL53" s="43" t="str">
        <f t="shared" si="8"/>
        <v>.</v>
      </c>
      <c r="AM53">
        <f>'121911'!K73</f>
        <v>4</v>
      </c>
      <c r="AN53">
        <f>'121911'!M73/'121911'!K73</f>
        <v>1</v>
      </c>
      <c r="AO53" s="169" t="e">
        <f>'121911'!Q73</f>
        <v>#DIV/0!</v>
      </c>
      <c r="AP53" s="43" t="str">
        <f t="shared" si="9"/>
        <v>.</v>
      </c>
      <c r="AQ53">
        <f>'121911'!R73</f>
        <v>6</v>
      </c>
      <c r="AR53">
        <f>'121911'!T73/'121911'!R73</f>
        <v>0.16666666666666666</v>
      </c>
      <c r="AS53" s="169">
        <f>'121911'!X73</f>
        <v>0.6</v>
      </c>
      <c r="AT53" s="43" t="str">
        <f t="shared" si="10"/>
        <v>.</v>
      </c>
      <c r="AU53">
        <f>'121911'!Y73</f>
        <v>0</v>
      </c>
      <c r="AV53" t="s">
        <v>406</v>
      </c>
      <c r="AW53">
        <f>'121911'!AD73</f>
        <v>0.5</v>
      </c>
      <c r="AX53" s="43" t="str">
        <f t="shared" si="11"/>
        <v>.</v>
      </c>
      <c r="AY53" s="116">
        <f>'032113'!C73</f>
        <v>0</v>
      </c>
      <c r="AZ53" s="43" t="e">
        <f>'032113'!E73/'032113'!C73</f>
        <v>#DIV/0!</v>
      </c>
      <c r="BA53" s="169" t="s">
        <v>406</v>
      </c>
      <c r="BB53" s="43" t="s">
        <v>406</v>
      </c>
      <c r="BC53" s="116">
        <f>'032113'!I73</f>
        <v>15</v>
      </c>
      <c r="BD53" s="43">
        <f>'032113'!K73/'032113'!I73</f>
        <v>0.13333333333333333</v>
      </c>
      <c r="BE53" s="43">
        <f>'032113'!N73</f>
        <v>-7.6923076923076927E-2</v>
      </c>
      <c r="BF53" s="43" t="str">
        <f t="shared" si="13"/>
        <v>.</v>
      </c>
      <c r="BG53" s="116">
        <f>'032113'!P73</f>
        <v>9</v>
      </c>
      <c r="BH53" s="43">
        <f>'032113'!R73/'032113'!P73</f>
        <v>0.55555555555555558</v>
      </c>
      <c r="BI53" s="43">
        <f>'032113'!U73</f>
        <v>-0.75</v>
      </c>
      <c r="BJ53" s="43" t="str">
        <f t="shared" si="14"/>
        <v>.</v>
      </c>
      <c r="BK53" s="116">
        <f>'032113'!W73</f>
        <v>2</v>
      </c>
      <c r="BL53" s="43">
        <f>'032113'!Y73/'032113'!W73</f>
        <v>1</v>
      </c>
      <c r="BM53" s="43" t="e">
        <f>'032113'!AB73</f>
        <v>#DIV/0!</v>
      </c>
      <c r="BN53" s="43" t="str">
        <f t="shared" si="15"/>
        <v>.</v>
      </c>
      <c r="BO53" s="116">
        <f>'042313'!C73</f>
        <v>4</v>
      </c>
      <c r="BP53" s="43">
        <f>'042313'!E73/'042313'!C73</f>
        <v>0.75</v>
      </c>
      <c r="BQ53" s="169">
        <f>'042313'!I73</f>
        <v>-3.4</v>
      </c>
      <c r="BR53" s="43" t="str">
        <f t="shared" si="16"/>
        <v>.</v>
      </c>
      <c r="BS53" s="116">
        <f>'042313'!K73</f>
        <v>4</v>
      </c>
      <c r="BT53" s="43">
        <f>'042313'!M73/'042313'!K73</f>
        <v>0.75</v>
      </c>
      <c r="BU53" s="169">
        <f>'042313'!Q73</f>
        <v>-0.84</v>
      </c>
      <c r="BV53" s="43" t="str">
        <f t="shared" si="17"/>
        <v>.</v>
      </c>
      <c r="BW53" s="116">
        <f>'042313'!S73</f>
        <v>1</v>
      </c>
      <c r="BX53" s="43">
        <f>'042313'!U73/'042313'!S73</f>
        <v>2</v>
      </c>
      <c r="BY53" s="169">
        <f>'042313'!Y73</f>
        <v>1.03</v>
      </c>
      <c r="BZ53" s="43" t="str">
        <f t="shared" si="18"/>
        <v>.</v>
      </c>
      <c r="CA53" s="116">
        <f>'042313'!AA73</f>
        <v>11</v>
      </c>
      <c r="CB53" s="43">
        <f>'042313'!AC73/'042313'!AA73</f>
        <v>0.18181818181818182</v>
      </c>
      <c r="CC53" s="169">
        <f>'042313'!AG73</f>
        <v>-0.21</v>
      </c>
      <c r="CD53" s="43" t="str">
        <f t="shared" si="19"/>
        <v>.</v>
      </c>
      <c r="CE53">
        <f>'060513'!D88</f>
        <v>52</v>
      </c>
      <c r="CF53">
        <f>'060513'!F88/'060513'!D88</f>
        <v>0.30769230769230771</v>
      </c>
      <c r="CG53" s="169">
        <f>'060513'!J88</f>
        <v>-0.1388888888888889</v>
      </c>
      <c r="CH53" s="43" t="str">
        <f t="shared" si="20"/>
        <v>.</v>
      </c>
      <c r="CI53">
        <f>'060513'!K88</f>
        <v>79</v>
      </c>
      <c r="CJ53">
        <f>'060513'!M88/'060513'!K88</f>
        <v>7.5949367088607597E-2</v>
      </c>
      <c r="CK53" s="169">
        <f>'060513'!Q88</f>
        <v>0</v>
      </c>
      <c r="CL53" s="43" t="str">
        <f t="shared" si="21"/>
        <v>.</v>
      </c>
      <c r="CM53">
        <f>'060513'!S88</f>
        <v>84</v>
      </c>
      <c r="CN53">
        <f>'060513'!U88/'060513'!S88</f>
        <v>4.7619047619047616E-2</v>
      </c>
      <c r="CO53" s="169">
        <f>'060513'!Y88</f>
        <v>6.25E-2</v>
      </c>
      <c r="CP53" s="43" t="str">
        <f t="shared" si="22"/>
        <v>.</v>
      </c>
      <c r="CQ53">
        <f>'060513'!AA88</f>
        <v>73</v>
      </c>
      <c r="CR53">
        <f>'060513'!AC88/'060513'!AA88</f>
        <v>0.12328767123287671</v>
      </c>
      <c r="CS53" s="169">
        <f>'060513'!AG88</f>
        <v>-6.25E-2</v>
      </c>
      <c r="CT53" s="43" t="str">
        <f t="shared" si="23"/>
        <v>.</v>
      </c>
      <c r="CV53" s="89">
        <f t="shared" si="24"/>
        <v>0</v>
      </c>
      <c r="CW53" s="200" t="e">
        <f t="shared" si="25"/>
        <v>#DIV/0!</v>
      </c>
      <c r="CX53" s="43" t="e">
        <f t="shared" si="26"/>
        <v>#DIV/0!</v>
      </c>
      <c r="CY53" s="244"/>
      <c r="CZ53" s="244"/>
      <c r="DA53" s="244"/>
      <c r="DB53" s="244"/>
      <c r="DC53" s="244"/>
      <c r="DD53" s="244"/>
      <c r="DE53" s="244"/>
      <c r="DF53" s="244"/>
      <c r="DG53" s="244"/>
    </row>
    <row r="54" spans="1:111" hidden="1">
      <c r="A54">
        <v>51</v>
      </c>
      <c r="B54" t="s">
        <v>141</v>
      </c>
      <c r="C54" s="116">
        <f>'100512'!D85</f>
        <v>18.397191332911433</v>
      </c>
      <c r="D54" s="43">
        <f>'100512'!F85/'100512'!D85</f>
        <v>0.73357145564103532</v>
      </c>
      <c r="E54" s="43">
        <f>'100512'!I85</f>
        <v>0.22431523517950666</v>
      </c>
      <c r="F54" s="43" t="str">
        <f t="shared" si="0"/>
        <v>.</v>
      </c>
      <c r="G54" s="116">
        <f>'100512'!K85</f>
        <v>17.171539878767422</v>
      </c>
      <c r="H54" s="43">
        <f>'100512'!M85/'100512'!K85</f>
        <v>0.73569034020362545</v>
      </c>
      <c r="I54" s="43">
        <f>'100512'!P85</f>
        <v>-0.78554609426991151</v>
      </c>
      <c r="J54" s="43" t="str">
        <f t="shared" si="1"/>
        <v>.</v>
      </c>
      <c r="K54" s="116">
        <f>'100512'!R85</f>
        <v>9.7766567374523561</v>
      </c>
      <c r="L54" s="43">
        <f>'100512'!T85/'100512'!R85</f>
        <v>1.4630820274424532</v>
      </c>
      <c r="M54" s="43">
        <f>'100512'!W85</f>
        <v>0.1801599390960876</v>
      </c>
      <c r="N54" s="43" t="str">
        <f t="shared" si="2"/>
        <v>.</v>
      </c>
      <c r="O54" s="116">
        <f>'100512'!Y85</f>
        <v>25.186649063454084</v>
      </c>
      <c r="P54" s="43">
        <f>'100512'!AA85/'100512'!Y85</f>
        <v>0.55953645135971186</v>
      </c>
      <c r="Q54" s="43">
        <f>'100512'!AD85</f>
        <v>-0.74459317667627323</v>
      </c>
      <c r="R54" s="43" t="str">
        <f t="shared" si="3"/>
        <v>.</v>
      </c>
      <c r="S54" s="116">
        <f>'111411'!E75</f>
        <v>885</v>
      </c>
      <c r="T54">
        <f>'111411'!F74/'111411'!D74</f>
        <v>1.1111111111111112</v>
      </c>
      <c r="U54" s="169">
        <f>'111411'!I74</f>
        <v>2.0699999999999998</v>
      </c>
      <c r="V54" s="43" t="str">
        <f t="shared" si="4"/>
        <v>.</v>
      </c>
      <c r="W54" s="116">
        <f>'111411'!J74</f>
        <v>4</v>
      </c>
      <c r="X54">
        <f>'111411'!L74/'111411'!J74</f>
        <v>1.75</v>
      </c>
      <c r="Y54" s="169">
        <f>'111411'!O74</f>
        <v>1.64</v>
      </c>
      <c r="Z54" s="43" t="str">
        <f t="shared" si="5"/>
        <v>.</v>
      </c>
      <c r="AA54" s="116">
        <f>'111411'!P74</f>
        <v>2</v>
      </c>
      <c r="AB54" s="43">
        <f>'111411'!R74/'111411'!P74</f>
        <v>3</v>
      </c>
      <c r="AC54" s="43">
        <f>'111411'!U74</f>
        <v>0.53</v>
      </c>
      <c r="AD54" s="43" t="str">
        <f t="shared" si="6"/>
        <v>.</v>
      </c>
      <c r="AE54" s="116">
        <f>'111411'!V74</f>
        <v>5</v>
      </c>
      <c r="AF54" s="43">
        <f>'111411'!X74/'111411'!V74</f>
        <v>1</v>
      </c>
      <c r="AG54" s="43">
        <f>'111411'!AA74</f>
        <v>1.64</v>
      </c>
      <c r="AH54" s="43" t="str">
        <f t="shared" si="7"/>
        <v>.</v>
      </c>
      <c r="AI54">
        <f>'121911'!D74</f>
        <v>9</v>
      </c>
      <c r="AJ54">
        <f>'121911'!F74/'121911'!D74</f>
        <v>1.2222222222222223</v>
      </c>
      <c r="AK54" s="169">
        <f>'121911'!J74</f>
        <v>4</v>
      </c>
      <c r="AL54" s="43" t="str">
        <f t="shared" si="8"/>
        <v>.</v>
      </c>
      <c r="AM54">
        <f>'121911'!K74</f>
        <v>8</v>
      </c>
      <c r="AN54">
        <f>'121911'!M74/'121911'!K74</f>
        <v>1.25</v>
      </c>
      <c r="AO54" s="169">
        <f>'121911'!Q74</f>
        <v>2.5</v>
      </c>
      <c r="AP54" s="43" t="str">
        <f t="shared" si="9"/>
        <v>.</v>
      </c>
      <c r="AQ54">
        <f>'121911'!R74</f>
        <v>8</v>
      </c>
      <c r="AR54">
        <f>'121911'!T74/'121911'!R74</f>
        <v>0.625</v>
      </c>
      <c r="AS54" s="169">
        <f>'121911'!X74</f>
        <v>1</v>
      </c>
      <c r="AT54" s="43" t="str">
        <f t="shared" si="10"/>
        <v>.</v>
      </c>
      <c r="AU54">
        <f>'121911'!Y74</f>
        <v>4</v>
      </c>
      <c r="AV54">
        <f>'121911'!AA74/'121911'!Y74</f>
        <v>1.25</v>
      </c>
      <c r="AW54">
        <f>'121911'!AD74</f>
        <v>1</v>
      </c>
      <c r="AX54" s="43" t="str">
        <f t="shared" si="11"/>
        <v>.</v>
      </c>
      <c r="AY54" s="116">
        <f>'032113'!C74</f>
        <v>3</v>
      </c>
      <c r="AZ54" s="43">
        <f>'032113'!E74/'032113'!C74</f>
        <v>1.3333333333333333</v>
      </c>
      <c r="BA54" s="169">
        <f>'032113'!H74</f>
        <v>0</v>
      </c>
      <c r="BB54" s="43" t="str">
        <f t="shared" si="12"/>
        <v>.</v>
      </c>
      <c r="BC54" s="116">
        <f>'032113'!I74</f>
        <v>7</v>
      </c>
      <c r="BD54" s="43">
        <f>'032113'!K74/'032113'!I74</f>
        <v>0.7142857142857143</v>
      </c>
      <c r="BE54" s="43">
        <f>'032113'!N74</f>
        <v>1.5</v>
      </c>
      <c r="BF54" s="43" t="str">
        <f t="shared" si="13"/>
        <v>.</v>
      </c>
      <c r="BG54" s="116">
        <f>'032113'!P74</f>
        <v>3</v>
      </c>
      <c r="BH54" s="43">
        <f>'032113'!R74/'032113'!P74</f>
        <v>0.33333333333333331</v>
      </c>
      <c r="BI54" s="43">
        <f>'032113'!U74</f>
        <v>1.5</v>
      </c>
      <c r="BJ54" s="43" t="str">
        <f t="shared" si="14"/>
        <v>.</v>
      </c>
      <c r="BK54" s="116">
        <f>'032113'!W74</f>
        <v>9</v>
      </c>
      <c r="BL54" s="43">
        <f>'032113'!Y74/'032113'!W74</f>
        <v>0.55555555555555558</v>
      </c>
      <c r="BM54" s="43">
        <f>'032113'!AB74</f>
        <v>-1</v>
      </c>
      <c r="BN54" s="43" t="str">
        <f t="shared" si="15"/>
        <v>.</v>
      </c>
      <c r="BO54" s="116">
        <f>'042313'!C74</f>
        <v>1</v>
      </c>
      <c r="BP54" s="43">
        <f>'042313'!E74/'042313'!C74</f>
        <v>3</v>
      </c>
      <c r="BQ54" s="169">
        <f>'042313'!I74</f>
        <v>1.19</v>
      </c>
      <c r="BR54" s="43" t="str">
        <f t="shared" si="16"/>
        <v>.</v>
      </c>
      <c r="BS54" s="116">
        <f>'042313'!K74</f>
        <v>1</v>
      </c>
      <c r="BT54" s="43">
        <f>'042313'!M74/'042313'!K74</f>
        <v>1</v>
      </c>
      <c r="BU54" s="169">
        <f>'042313'!Q74</f>
        <v>0.05</v>
      </c>
      <c r="BV54" s="43" t="str">
        <f t="shared" si="17"/>
        <v>.</v>
      </c>
      <c r="BW54" s="116">
        <f>'042313'!S74</f>
        <v>0</v>
      </c>
      <c r="BX54" s="43" t="s">
        <v>406</v>
      </c>
      <c r="BY54" s="169">
        <f>'042313'!Y74</f>
        <v>-2.8</v>
      </c>
      <c r="BZ54" s="43" t="str">
        <f t="shared" si="18"/>
        <v>.</v>
      </c>
      <c r="CA54" s="116">
        <f>'042313'!AA74</f>
        <v>2</v>
      </c>
      <c r="CB54" s="43">
        <f>'042313'!AC74/'042313'!AA74</f>
        <v>0</v>
      </c>
      <c r="CC54" s="169">
        <f>'042313'!AG74</f>
        <v>0.9</v>
      </c>
      <c r="CD54" s="43" t="str">
        <f t="shared" si="19"/>
        <v>.</v>
      </c>
      <c r="CE54">
        <f>'060513'!D89</f>
        <v>10</v>
      </c>
      <c r="CF54">
        <f>'060513'!F89/'060513'!D89</f>
        <v>0.3</v>
      </c>
      <c r="CG54" s="169">
        <f>'060513'!J89</f>
        <v>0.14285714285714285</v>
      </c>
      <c r="CH54" s="43" t="str">
        <f t="shared" si="20"/>
        <v>.</v>
      </c>
      <c r="CI54">
        <f>'060513'!K89</f>
        <v>10</v>
      </c>
      <c r="CJ54">
        <f>'060513'!M89/'060513'!K89</f>
        <v>0.4</v>
      </c>
      <c r="CK54" s="169">
        <f>'060513'!Q89</f>
        <v>-0.5</v>
      </c>
      <c r="CL54" s="43" t="str">
        <f t="shared" si="21"/>
        <v>.</v>
      </c>
      <c r="CM54">
        <f>'060513'!S89</f>
        <v>13</v>
      </c>
      <c r="CN54">
        <f>'060513'!U89/'060513'!S89</f>
        <v>0</v>
      </c>
      <c r="CO54" s="169">
        <f>'060513'!Y89</f>
        <v>0.15384615384615385</v>
      </c>
      <c r="CP54" s="43" t="str">
        <f t="shared" si="22"/>
        <v>.</v>
      </c>
      <c r="CQ54">
        <f>'060513'!AA89</f>
        <v>5</v>
      </c>
      <c r="CR54">
        <f>'060513'!AC89/'060513'!AA89</f>
        <v>0.2</v>
      </c>
      <c r="CS54" s="169">
        <f>'060513'!AG89</f>
        <v>0.5</v>
      </c>
      <c r="CT54" s="43" t="str">
        <f t="shared" si="23"/>
        <v>.</v>
      </c>
      <c r="CV54" s="89">
        <f t="shared" si="24"/>
        <v>0</v>
      </c>
      <c r="CW54" s="200" t="e">
        <f t="shared" si="25"/>
        <v>#DIV/0!</v>
      </c>
      <c r="CX54" s="43" t="e">
        <f t="shared" si="26"/>
        <v>#DIV/0!</v>
      </c>
      <c r="CY54" s="244"/>
      <c r="CZ54" s="244"/>
      <c r="DA54" s="244"/>
      <c r="DB54" s="244"/>
      <c r="DC54" s="244"/>
      <c r="DD54" s="244"/>
      <c r="DE54" s="244"/>
      <c r="DF54" s="244"/>
      <c r="DG54" s="244"/>
    </row>
    <row r="55" spans="1:111" s="16" customFormat="1">
      <c r="A55" s="244">
        <v>52</v>
      </c>
      <c r="B55" s="244" t="s">
        <v>143</v>
      </c>
      <c r="C55" s="245">
        <f>'100512'!D86</f>
        <v>3457.5221461290425</v>
      </c>
      <c r="D55" s="246">
        <f>'100512'!F86/'100512'!D86</f>
        <v>0.440233485089912</v>
      </c>
      <c r="E55" s="246">
        <f>'100512'!I86</f>
        <v>0.10992999346481595</v>
      </c>
      <c r="F55" s="246" t="str">
        <f t="shared" si="0"/>
        <v>.</v>
      </c>
      <c r="G55" s="245">
        <f>'100512'!K86</f>
        <v>3631.7806843593098</v>
      </c>
      <c r="H55" s="246">
        <f>'100512'!M86/'100512'!K86</f>
        <v>0.4064807148169981</v>
      </c>
      <c r="I55" s="246">
        <f>'100512'!P86</f>
        <v>0.26622905266001545</v>
      </c>
      <c r="J55" s="246" t="str">
        <f t="shared" si="1"/>
        <v>.</v>
      </c>
      <c r="K55" s="245">
        <f>'100512'!R86</f>
        <v>4894.4387791870859</v>
      </c>
      <c r="L55" s="246">
        <f>'100512'!T86/'100512'!R86</f>
        <v>0.47695378153030388</v>
      </c>
      <c r="M55" s="246">
        <f>'100512'!W86</f>
        <v>4.9867135633708884E-2</v>
      </c>
      <c r="N55" s="246" t="str">
        <f t="shared" si="2"/>
        <v>.</v>
      </c>
      <c r="O55" s="245">
        <f>'100512'!Y86</f>
        <v>3163.0233448854419</v>
      </c>
      <c r="P55" s="246">
        <f>'100512'!AA86/'100512'!Y86</f>
        <v>0.50198625231475147</v>
      </c>
      <c r="Q55" s="246">
        <f>'100512'!AD86</f>
        <v>0.16390354467211091</v>
      </c>
      <c r="R55" s="246" t="str">
        <f t="shared" si="3"/>
        <v>.</v>
      </c>
      <c r="S55" s="245">
        <f>'111411'!E76</f>
        <v>43</v>
      </c>
      <c r="T55" s="244">
        <f>'111411'!F75/'111411'!D75</f>
        <v>1.6023544800523218E-2</v>
      </c>
      <c r="U55" s="247">
        <f>'111411'!I75</f>
        <v>0.28000000000000003</v>
      </c>
      <c r="V55" s="246" t="str">
        <f t="shared" si="4"/>
        <v>.</v>
      </c>
      <c r="W55" s="245">
        <f>'111411'!J75</f>
        <v>2959</v>
      </c>
      <c r="X55" s="244">
        <f>'111411'!L75/'111411'!J75</f>
        <v>0.86718485974991555</v>
      </c>
      <c r="Y55" s="247">
        <f>'111411'!O75</f>
        <v>0.74</v>
      </c>
      <c r="Z55" s="246" t="str">
        <f t="shared" si="5"/>
        <v>.</v>
      </c>
      <c r="AA55" s="245">
        <f>'111411'!P75</f>
        <v>2163</v>
      </c>
      <c r="AB55" s="246">
        <f>'111411'!R75/'111411'!P75</f>
        <v>0.18539066111881647</v>
      </c>
      <c r="AC55" s="246">
        <f>'111411'!U75</f>
        <v>0.82</v>
      </c>
      <c r="AD55" s="246">
        <f t="shared" si="6"/>
        <v>0.82</v>
      </c>
      <c r="AE55" s="245">
        <f>'111411'!V75</f>
        <v>286</v>
      </c>
      <c r="AF55" s="246">
        <f>'111411'!X75/'111411'!V75</f>
        <v>0.42307692307692307</v>
      </c>
      <c r="AG55" s="246">
        <f>'111411'!AA75</f>
        <v>1.24</v>
      </c>
      <c r="AH55" s="246" t="str">
        <f t="shared" si="7"/>
        <v>.</v>
      </c>
      <c r="AI55" s="244">
        <f>'121911'!D75</f>
        <v>2452</v>
      </c>
      <c r="AJ55" s="244">
        <f>'121911'!F75/'121911'!D75</f>
        <v>0.97879282218597063</v>
      </c>
      <c r="AK55" s="247">
        <f>'121911'!J75</f>
        <v>-13.346153846153847</v>
      </c>
      <c r="AL55" s="246" t="str">
        <f t="shared" si="8"/>
        <v>.</v>
      </c>
      <c r="AM55" s="244">
        <f>'121911'!K75</f>
        <v>420</v>
      </c>
      <c r="AN55" s="244">
        <f>'121911'!M75/'121911'!K75</f>
        <v>1.2142857142857142</v>
      </c>
      <c r="AO55" s="247">
        <f>'121911'!Q75</f>
        <v>1.288888888888889</v>
      </c>
      <c r="AP55" s="246" t="str">
        <f t="shared" si="9"/>
        <v>.</v>
      </c>
      <c r="AQ55" s="244">
        <f>'121911'!R75</f>
        <v>2667</v>
      </c>
      <c r="AR55" s="244">
        <f>'121911'!T75/'121911'!R75</f>
        <v>0.23997000374953131</v>
      </c>
      <c r="AS55" s="247">
        <f>'121911'!X75</f>
        <v>1.1164282190429207</v>
      </c>
      <c r="AT55" s="246">
        <f t="shared" si="10"/>
        <v>1.1164282190429207</v>
      </c>
      <c r="AU55" s="244">
        <f>'121911'!Y75</f>
        <v>3</v>
      </c>
      <c r="AV55" s="244">
        <f>'121911'!AA75/'121911'!Y75</f>
        <v>1.6666666666666667</v>
      </c>
      <c r="AW55" s="244">
        <f>'121911'!AD75</f>
        <v>-1</v>
      </c>
      <c r="AX55" s="246" t="str">
        <f t="shared" si="11"/>
        <v>.</v>
      </c>
      <c r="AY55" s="245">
        <f>'032113'!C75</f>
        <v>194</v>
      </c>
      <c r="AZ55" s="246">
        <f>'032113'!E75/'032113'!C75</f>
        <v>0.47422680412371132</v>
      </c>
      <c r="BA55" s="247">
        <f>'032113'!H75</f>
        <v>0.69607843137254899</v>
      </c>
      <c r="BB55" s="246" t="str">
        <f t="shared" si="12"/>
        <v>.</v>
      </c>
      <c r="BC55" s="245">
        <f>'032113'!I75</f>
        <v>7206</v>
      </c>
      <c r="BD55" s="246">
        <f>'032113'!K75/'032113'!I75</f>
        <v>0.29406050513461007</v>
      </c>
      <c r="BE55" s="246">
        <f>'032113'!N75</f>
        <v>1.2793394928248476</v>
      </c>
      <c r="BF55" s="246" t="str">
        <f t="shared" si="13"/>
        <v>.</v>
      </c>
      <c r="BG55" s="245">
        <f>'032113'!P75</f>
        <v>2819</v>
      </c>
      <c r="BH55" s="246">
        <f>'032113'!R75/'032113'!P75</f>
        <v>0.22419297623270662</v>
      </c>
      <c r="BI55" s="246">
        <f>'032113'!U75</f>
        <v>0.72290809327846361</v>
      </c>
      <c r="BJ55" s="246">
        <f t="shared" si="14"/>
        <v>0.72290809327846361</v>
      </c>
      <c r="BK55" s="245">
        <f>'032113'!W75</f>
        <v>2807</v>
      </c>
      <c r="BL55" s="246">
        <f>'032113'!Y75/'032113'!W75</f>
        <v>6.1987887424296402E-2</v>
      </c>
      <c r="BM55" s="246">
        <f>'032113'!AB75</f>
        <v>0.64223319407519941</v>
      </c>
      <c r="BN55" s="246">
        <f t="shared" si="15"/>
        <v>0.64223319407519941</v>
      </c>
      <c r="BO55" s="245">
        <f>'042313'!C75</f>
        <v>5120</v>
      </c>
      <c r="BP55" s="246">
        <f>'042313'!E75/'042313'!C75</f>
        <v>0.3515625</v>
      </c>
      <c r="BQ55" s="247">
        <f>'042313'!I75</f>
        <v>1.1299999999999999</v>
      </c>
      <c r="BR55" s="246" t="str">
        <f t="shared" si="16"/>
        <v>.</v>
      </c>
      <c r="BS55" s="245">
        <f>'042313'!K75</f>
        <v>1343</v>
      </c>
      <c r="BT55" s="246">
        <f>'042313'!M75/'042313'!K75</f>
        <v>1.139240506329114</v>
      </c>
      <c r="BU55" s="247">
        <f>'042313'!Q75</f>
        <v>-0.14000000000000001</v>
      </c>
      <c r="BV55" s="246" t="str">
        <f t="shared" si="17"/>
        <v>.</v>
      </c>
      <c r="BW55" s="245">
        <f>'042313'!S75</f>
        <v>2106</v>
      </c>
      <c r="BX55" s="246">
        <f>'042313'!U75/'042313'!S75</f>
        <v>0.36419753086419754</v>
      </c>
      <c r="BY55" s="247">
        <f>'042313'!Y75</f>
        <v>0.41</v>
      </c>
      <c r="BZ55" s="246" t="str">
        <f t="shared" si="18"/>
        <v>.</v>
      </c>
      <c r="CA55" s="245">
        <f>'042313'!AA75</f>
        <v>8979</v>
      </c>
      <c r="CB55" s="246">
        <f>'042313'!AC75/'042313'!AA75</f>
        <v>0.41463414634146339</v>
      </c>
      <c r="CC55" s="247">
        <f>'042313'!AG75</f>
        <v>1.24</v>
      </c>
      <c r="CD55" s="246" t="str">
        <f t="shared" si="19"/>
        <v>.</v>
      </c>
      <c r="CE55" s="244">
        <f>'060513'!D90</f>
        <v>1191</v>
      </c>
      <c r="CF55" s="244">
        <f>'060513'!F90/'060513'!D90</f>
        <v>4.2821158690176324E-2</v>
      </c>
      <c r="CG55" s="247">
        <f>'060513'!J90</f>
        <v>0.25964912280701752</v>
      </c>
      <c r="CH55" s="246">
        <f t="shared" si="20"/>
        <v>0.25964912280701752</v>
      </c>
      <c r="CI55" s="244">
        <f>'060513'!K90</f>
        <v>1848</v>
      </c>
      <c r="CJ55" s="244">
        <f>'060513'!M90/'060513'!K90</f>
        <v>0.32413419913419911</v>
      </c>
      <c r="CK55" s="247">
        <f>'060513'!Q90</f>
        <v>0.31064851881505207</v>
      </c>
      <c r="CL55" s="246" t="str">
        <f t="shared" si="21"/>
        <v>.</v>
      </c>
      <c r="CM55" s="244">
        <f>'060513'!S90</f>
        <v>2035</v>
      </c>
      <c r="CN55" s="244">
        <f>'060513'!U90/'060513'!S90</f>
        <v>5.4545454545454543E-2</v>
      </c>
      <c r="CO55" s="247">
        <f>'060513'!Y90</f>
        <v>0.86486486486486491</v>
      </c>
      <c r="CP55" s="246">
        <f t="shared" si="22"/>
        <v>0.86486486486486491</v>
      </c>
      <c r="CQ55" s="244">
        <f>'060513'!AA90</f>
        <v>1854</v>
      </c>
      <c r="CR55" s="244">
        <f>'060513'!AC90/'060513'!AA90</f>
        <v>6.7961165048543687E-2</v>
      </c>
      <c r="CS55" s="247">
        <f>'060513'!AG90</f>
        <v>0.81597222222222221</v>
      </c>
      <c r="CT55" s="246">
        <f t="shared" si="23"/>
        <v>0.81597222222222221</v>
      </c>
      <c r="CU55" s="252">
        <v>7</v>
      </c>
      <c r="CV55" s="89">
        <f t="shared" si="24"/>
        <v>0.30434782608695654</v>
      </c>
      <c r="CW55" s="248">
        <f t="shared" si="25"/>
        <v>0.8304010989139452</v>
      </c>
      <c r="CX55" s="246">
        <f t="shared" si="26"/>
        <v>0.16141719030261267</v>
      </c>
      <c r="CY55" s="244"/>
      <c r="CZ55" s="244"/>
      <c r="DA55" s="244"/>
      <c r="DB55" s="244"/>
      <c r="DC55" s="244"/>
      <c r="DD55" s="244"/>
      <c r="DE55" s="244"/>
      <c r="DF55" s="244"/>
      <c r="DG55" s="244"/>
    </row>
    <row r="56" spans="1:111">
      <c r="A56">
        <v>53</v>
      </c>
      <c r="B56" t="s">
        <v>145</v>
      </c>
      <c r="C56" s="116">
        <f>'100512'!D87</f>
        <v>1830.5205376246877</v>
      </c>
      <c r="D56" s="43">
        <f>'100512'!F87/'100512'!D87</f>
        <v>1.053225349089785E-2</v>
      </c>
      <c r="E56" s="43">
        <f>'100512'!I87</f>
        <v>2.2485819031374211E-3</v>
      </c>
      <c r="F56" s="43">
        <f t="shared" si="0"/>
        <v>2.2485819031374211E-3</v>
      </c>
      <c r="G56" s="116">
        <f>'100512'!K87</f>
        <v>1808.3777934826942</v>
      </c>
      <c r="H56" s="43">
        <f>'100512'!M87/'100512'!K87</f>
        <v>9.9796909226435009E-3</v>
      </c>
      <c r="I56" s="43">
        <f>'100512'!P87</f>
        <v>4.1932166695710501E-3</v>
      </c>
      <c r="J56" s="43">
        <f t="shared" si="1"/>
        <v>4.1932166695710501E-3</v>
      </c>
      <c r="K56" s="116">
        <f>'100512'!R87</f>
        <v>2567.5944756734252</v>
      </c>
      <c r="L56" s="43">
        <f>'100512'!T87/'100512'!R87</f>
        <v>1.1884784992075775E-2</v>
      </c>
      <c r="M56" s="43">
        <f>'100512'!W87</f>
        <v>-1.0402869895473213E-3</v>
      </c>
      <c r="N56" s="43">
        <f t="shared" si="2"/>
        <v>-1.0402869895473213E-3</v>
      </c>
      <c r="O56" s="116">
        <f>'100512'!Y87</f>
        <v>1733.6810105344227</v>
      </c>
      <c r="P56" s="43">
        <f>'100512'!AA87/'100512'!Y87</f>
        <v>1.0838478476701439E-2</v>
      </c>
      <c r="Q56" s="43">
        <f>'100512'!AD87</f>
        <v>2.0802348466546147E-3</v>
      </c>
      <c r="R56" s="43">
        <f t="shared" si="3"/>
        <v>2.0802348466546147E-3</v>
      </c>
      <c r="S56" s="116">
        <f>'111411'!E77</f>
        <v>249</v>
      </c>
      <c r="T56">
        <f>'111411'!F76/'111411'!D76</f>
        <v>2.4404416037187682E-2</v>
      </c>
      <c r="U56" s="169">
        <f>'111411'!I76</f>
        <v>0</v>
      </c>
      <c r="V56" s="43">
        <f t="shared" si="4"/>
        <v>0</v>
      </c>
      <c r="W56" s="116">
        <f>'111411'!J76</f>
        <v>1887</v>
      </c>
      <c r="X56">
        <f>'111411'!L76/'111411'!J76</f>
        <v>1.1658717541070483E-2</v>
      </c>
      <c r="Y56" s="169">
        <f>'111411'!O76</f>
        <v>0</v>
      </c>
      <c r="Z56" s="43">
        <f t="shared" si="5"/>
        <v>0</v>
      </c>
      <c r="AA56" s="116">
        <f>'111411'!P76</f>
        <v>1194</v>
      </c>
      <c r="AB56" s="43">
        <f>'111411'!R76/'111411'!P76</f>
        <v>1.7587939698492462E-2</v>
      </c>
      <c r="AC56" s="43">
        <f>'111411'!U76</f>
        <v>0</v>
      </c>
      <c r="AD56" s="43">
        <f t="shared" si="6"/>
        <v>0</v>
      </c>
      <c r="AE56" s="116">
        <f>'111411'!V76</f>
        <v>202</v>
      </c>
      <c r="AF56" s="43">
        <f>'111411'!X76/'111411'!V76</f>
        <v>3.4653465346534656E-2</v>
      </c>
      <c r="AG56" s="43">
        <f>'111411'!AA76</f>
        <v>-0.02</v>
      </c>
      <c r="AH56" s="43">
        <f t="shared" si="7"/>
        <v>-0.02</v>
      </c>
      <c r="AI56">
        <f>'121911'!D76</f>
        <v>1072</v>
      </c>
      <c r="AJ56">
        <f>'121911'!F76/'121911'!D76</f>
        <v>8.4888059701492533E-2</v>
      </c>
      <c r="AK56" s="169">
        <f>'121911'!J76</f>
        <v>-7.1355759429153925E-2</v>
      </c>
      <c r="AL56" s="43">
        <f t="shared" si="8"/>
        <v>-7.1355759429153925E-2</v>
      </c>
      <c r="AM56">
        <f>'121911'!K76</f>
        <v>229</v>
      </c>
      <c r="AN56">
        <f>'121911'!M76/'121911'!K76</f>
        <v>2.6200873362445413E-2</v>
      </c>
      <c r="AO56" s="169">
        <f>'121911'!Q76</f>
        <v>4.4843049327354259E-3</v>
      </c>
      <c r="AP56" s="43">
        <f t="shared" si="9"/>
        <v>4.4843049327354259E-3</v>
      </c>
      <c r="AQ56">
        <f>'121911'!R76</f>
        <v>1212</v>
      </c>
      <c r="AR56">
        <f>'121911'!T76/'121911'!R76</f>
        <v>2.9702970297029702E-2</v>
      </c>
      <c r="AS56" s="169">
        <f>'121911'!X76</f>
        <v>5.1020408163265302E-3</v>
      </c>
      <c r="AT56" s="43">
        <f t="shared" si="10"/>
        <v>5.1020408163265302E-3</v>
      </c>
      <c r="AU56">
        <f>'121911'!Y76</f>
        <v>2</v>
      </c>
      <c r="AV56">
        <f>'121911'!AA76/'121911'!Y76</f>
        <v>1</v>
      </c>
      <c r="AW56" t="e">
        <f>'121911'!AD76</f>
        <v>#DIV/0!</v>
      </c>
      <c r="AX56" s="43" t="str">
        <f t="shared" si="11"/>
        <v>.</v>
      </c>
      <c r="AY56" s="116">
        <f>'032113'!C76</f>
        <v>101</v>
      </c>
      <c r="AZ56" s="43">
        <f>'032113'!E76/'032113'!C76</f>
        <v>9.9009900990099015E-2</v>
      </c>
      <c r="BA56" s="169">
        <f>'032113'!H76</f>
        <v>1.098901098901099E-2</v>
      </c>
      <c r="BB56" s="43">
        <f t="shared" si="12"/>
        <v>1.098901098901099E-2</v>
      </c>
      <c r="BC56" s="116">
        <f>'032113'!I76</f>
        <v>2655</v>
      </c>
      <c r="BD56" s="43">
        <f>'032113'!K76/'032113'!I76</f>
        <v>4.1431261770244823E-3</v>
      </c>
      <c r="BE56" s="43">
        <f>'032113'!N76</f>
        <v>7.5642965204236008E-4</v>
      </c>
      <c r="BF56" s="43">
        <f t="shared" si="13"/>
        <v>7.5642965204236008E-4</v>
      </c>
      <c r="BG56" s="116">
        <f>'032113'!P76</f>
        <v>1652</v>
      </c>
      <c r="BH56" s="43">
        <f>'032113'!R76/'032113'!P76</f>
        <v>2.3002421307506054E-2</v>
      </c>
      <c r="BI56" s="43">
        <f>'032113'!U76</f>
        <v>-3.7174721189591076E-3</v>
      </c>
      <c r="BJ56" s="43">
        <f t="shared" si="14"/>
        <v>-3.7174721189591076E-3</v>
      </c>
      <c r="BK56" s="116">
        <f>'032113'!W76</f>
        <v>1653</v>
      </c>
      <c r="BL56" s="43">
        <f>'032113'!Y76/'032113'!W76</f>
        <v>6.6545674531155478E-3</v>
      </c>
      <c r="BM56" s="43">
        <f>'032113'!AB76</f>
        <v>1.9488428745432398E-2</v>
      </c>
      <c r="BN56" s="43">
        <f t="shared" si="15"/>
        <v>1.9488428745432398E-2</v>
      </c>
      <c r="BO56" s="116">
        <f>'042313'!C76</f>
        <v>1932</v>
      </c>
      <c r="BP56" s="43">
        <f>'042313'!E76/'042313'!C76</f>
        <v>6.6252587991718431E-2</v>
      </c>
      <c r="BQ56" s="169">
        <f>'042313'!I76</f>
        <v>0.01</v>
      </c>
      <c r="BR56" s="43">
        <f t="shared" si="16"/>
        <v>0.01</v>
      </c>
      <c r="BS56" s="116">
        <f>'042313'!K76</f>
        <v>1093</v>
      </c>
      <c r="BT56" s="43">
        <f>'042313'!M76/'042313'!K76</f>
        <v>7.4107959743824336E-2</v>
      </c>
      <c r="BU56" s="169">
        <f>'042313'!Q76</f>
        <v>0</v>
      </c>
      <c r="BV56" s="43">
        <f t="shared" si="17"/>
        <v>0</v>
      </c>
      <c r="BW56" s="116">
        <f>'042313'!S76</f>
        <v>1211</v>
      </c>
      <c r="BX56" s="43">
        <f>'042313'!U76/'042313'!S76</f>
        <v>0.10734929810074319</v>
      </c>
      <c r="BY56" s="169">
        <f>'042313'!Y76</f>
        <v>-0.01</v>
      </c>
      <c r="BZ56" s="43">
        <f t="shared" si="18"/>
        <v>-0.01</v>
      </c>
      <c r="CA56" s="116">
        <f>'042313'!AA76</f>
        <v>2605</v>
      </c>
      <c r="CB56" s="43">
        <f>'042313'!AC76/'042313'!AA76</f>
        <v>8.2149712092130525E-2</v>
      </c>
      <c r="CC56" s="169">
        <f>'042313'!AG76</f>
        <v>0.01</v>
      </c>
      <c r="CD56" s="43">
        <f t="shared" si="19"/>
        <v>0.01</v>
      </c>
      <c r="CE56">
        <f>'060513'!D91</f>
        <v>546</v>
      </c>
      <c r="CF56">
        <f>'060513'!F91/'060513'!D91</f>
        <v>4.7619047619047616E-2</v>
      </c>
      <c r="CG56" s="169">
        <f>'060513'!J91</f>
        <v>2.6923076923076925E-2</v>
      </c>
      <c r="CH56" s="43">
        <f t="shared" si="20"/>
        <v>2.6923076923076925E-2</v>
      </c>
      <c r="CI56">
        <f>'060513'!K91</f>
        <v>694</v>
      </c>
      <c r="CJ56">
        <f>'060513'!M91/'060513'!K91</f>
        <v>7.6368876080691636E-2</v>
      </c>
      <c r="CK56" s="169">
        <f>'060513'!Q91</f>
        <v>3.1201248049921998E-3</v>
      </c>
      <c r="CL56" s="43">
        <f t="shared" si="21"/>
        <v>3.1201248049921998E-3</v>
      </c>
      <c r="CM56">
        <f>'060513'!S91</f>
        <v>637</v>
      </c>
      <c r="CN56">
        <f>'060513'!U91/'060513'!S91</f>
        <v>8.1632653061224483E-2</v>
      </c>
      <c r="CO56" s="169">
        <f>'060513'!Y91</f>
        <v>2.9059829059829061E-2</v>
      </c>
      <c r="CP56" s="43">
        <f t="shared" si="22"/>
        <v>2.9059829059829061E-2</v>
      </c>
      <c r="CQ56">
        <f>'060513'!AA91</f>
        <v>657</v>
      </c>
      <c r="CR56">
        <f>'060513'!AC91/'060513'!AA91</f>
        <v>6.8493150684931503E-2</v>
      </c>
      <c r="CS56" s="169">
        <f>'060513'!AG91</f>
        <v>5.3921568627450983E-2</v>
      </c>
      <c r="CT56" s="43">
        <f t="shared" si="23"/>
        <v>5.3921568627450983E-2</v>
      </c>
      <c r="CU56" s="87">
        <v>23</v>
      </c>
      <c r="CV56" s="89">
        <f t="shared" si="24"/>
        <v>1</v>
      </c>
      <c r="CW56" s="200">
        <f t="shared" si="25"/>
        <v>1.9665126254761337E-3</v>
      </c>
      <c r="CX56" s="43">
        <f t="shared" si="26"/>
        <v>2.2901600664291151E-2</v>
      </c>
    </row>
    <row r="57" spans="1:111">
      <c r="A57">
        <v>54</v>
      </c>
      <c r="B57" t="s">
        <v>147</v>
      </c>
      <c r="C57" s="116">
        <f>'100512'!D88</f>
        <v>14126.743294759366</v>
      </c>
      <c r="D57" s="43">
        <f>'100512'!F88/'100512'!D88</f>
        <v>6.3256272121972948E-2</v>
      </c>
      <c r="E57" s="43">
        <f>'100512'!I88</f>
        <v>7.9675740127625017E-2</v>
      </c>
      <c r="F57" s="43">
        <f t="shared" si="0"/>
        <v>7.9675740127625017E-2</v>
      </c>
      <c r="G57" s="116">
        <f>'100512'!K88</f>
        <v>13750.110557923013</v>
      </c>
      <c r="H57" s="43">
        <f>'100512'!M88/'100512'!K88</f>
        <v>6.2803234072955683E-2</v>
      </c>
      <c r="I57" s="43">
        <f>'100512'!P88</f>
        <v>6.7897492986925143E-2</v>
      </c>
      <c r="J57" s="43">
        <f t="shared" si="1"/>
        <v>6.7897492986925143E-2</v>
      </c>
      <c r="K57" s="116">
        <f>'100512'!R88</f>
        <v>18417.999211268056</v>
      </c>
      <c r="L57" s="43">
        <f>'100512'!T88/'100512'!R88</f>
        <v>6.3062708846567436E-2</v>
      </c>
      <c r="M57" s="43">
        <f>'100512'!W88</f>
        <v>7.2293791419173664E-2</v>
      </c>
      <c r="N57" s="43">
        <f t="shared" si="2"/>
        <v>7.2293791419173664E-2</v>
      </c>
      <c r="O57" s="116">
        <f>'100512'!Y88</f>
        <v>12718.208333333334</v>
      </c>
      <c r="P57" s="43">
        <f>'100512'!AA88/'100512'!Y88</f>
        <v>6.7777829077981439E-2</v>
      </c>
      <c r="Q57" s="43">
        <f>'100512'!AD88</f>
        <v>6.7085920206098701E-2</v>
      </c>
      <c r="R57" s="43">
        <f t="shared" si="3"/>
        <v>6.7085920206098701E-2</v>
      </c>
      <c r="S57" s="116">
        <f>'111411'!E78</f>
        <v>81</v>
      </c>
      <c r="T57">
        <f>'111411'!F77/'111411'!D77</f>
        <v>1.4482193278076327E-2</v>
      </c>
      <c r="U57" s="169">
        <f>'111411'!I77</f>
        <v>0.01</v>
      </c>
      <c r="V57" s="43" t="str">
        <f t="shared" si="4"/>
        <v>.</v>
      </c>
      <c r="W57" s="116">
        <f>'111411'!J77</f>
        <v>16409</v>
      </c>
      <c r="X57">
        <f>'111411'!L77/'111411'!J77</f>
        <v>6.2526662197574495E-2</v>
      </c>
      <c r="Y57" s="169">
        <f>'111411'!O77</f>
        <v>0.27</v>
      </c>
      <c r="Z57" s="43">
        <f t="shared" si="5"/>
        <v>0.27</v>
      </c>
      <c r="AA57" s="116">
        <f>'111411'!P77</f>
        <v>9224</v>
      </c>
      <c r="AB57" s="43">
        <f>'111411'!R77/'111411'!P77</f>
        <v>1.5828274067649611E-2</v>
      </c>
      <c r="AC57" s="43">
        <f>'111411'!U77</f>
        <v>0.1</v>
      </c>
      <c r="AD57" s="43">
        <f t="shared" si="6"/>
        <v>0.1</v>
      </c>
      <c r="AE57" s="116">
        <f>'111411'!V77</f>
        <v>1346</v>
      </c>
      <c r="AF57" s="43">
        <f>'111411'!X77/'111411'!V77</f>
        <v>1.3372956909361069E-2</v>
      </c>
      <c r="AG57" s="43">
        <f>'111411'!AA77</f>
        <v>0.19</v>
      </c>
      <c r="AH57" s="43">
        <f t="shared" si="7"/>
        <v>0.19</v>
      </c>
      <c r="AI57">
        <f>'121911'!D77</f>
        <v>7809</v>
      </c>
      <c r="AJ57">
        <f>'121911'!F77/'121911'!D77</f>
        <v>5.7369701626328595E-2</v>
      </c>
      <c r="AK57" s="169">
        <f>'121911'!J77</f>
        <v>8.9390028528732512E-2</v>
      </c>
      <c r="AL57" s="43">
        <f t="shared" si="8"/>
        <v>8.9390028528732512E-2</v>
      </c>
      <c r="AM57">
        <f>'121911'!K77</f>
        <v>1215</v>
      </c>
      <c r="AN57">
        <f>'121911'!M77/'121911'!K77</f>
        <v>0.12839506172839507</v>
      </c>
      <c r="AO57" s="169">
        <f>'121911'!Q77</f>
        <v>0.31067044381491976</v>
      </c>
      <c r="AP57" s="43">
        <f t="shared" si="9"/>
        <v>0.31067044381491976</v>
      </c>
      <c r="AQ57">
        <f>'121911'!R77</f>
        <v>8261</v>
      </c>
      <c r="AR57">
        <f>'121911'!T77/'121911'!R77</f>
        <v>1.9973368841544607E-2</v>
      </c>
      <c r="AS57" s="169">
        <f>'121911'!X77</f>
        <v>0.14093379446640317</v>
      </c>
      <c r="AT57" s="43">
        <f t="shared" si="10"/>
        <v>0.14093379446640317</v>
      </c>
      <c r="AU57">
        <f>'121911'!Y77</f>
        <v>21</v>
      </c>
      <c r="AV57">
        <f>'121911'!AA77/'121911'!Y77</f>
        <v>0.14285714285714285</v>
      </c>
      <c r="AW57">
        <f>'121911'!AD77</f>
        <v>0.27777777777777779</v>
      </c>
      <c r="AX57" s="43" t="str">
        <f t="shared" si="11"/>
        <v>.</v>
      </c>
      <c r="AY57" s="116">
        <f>'032113'!C77</f>
        <v>422</v>
      </c>
      <c r="AZ57" s="43">
        <f>'032113'!E77/'032113'!C77</f>
        <v>0.25355450236966826</v>
      </c>
      <c r="BA57" s="169">
        <f>'032113'!H77</f>
        <v>0.26984126984126983</v>
      </c>
      <c r="BB57" s="43" t="str">
        <f t="shared" si="12"/>
        <v>.</v>
      </c>
      <c r="BC57" s="116">
        <f>'032113'!I77</f>
        <v>17835</v>
      </c>
      <c r="BD57" s="43">
        <f>'032113'!K77/'032113'!I77</f>
        <v>8.298289879450518E-3</v>
      </c>
      <c r="BE57" s="43">
        <f>'032113'!N77</f>
        <v>0.24158986826482728</v>
      </c>
      <c r="BF57" s="43">
        <f t="shared" si="13"/>
        <v>0.24158986826482728</v>
      </c>
      <c r="BG57" s="116">
        <f>'032113'!P77</f>
        <v>8361</v>
      </c>
      <c r="BH57" s="43">
        <f>'032113'!R77/'032113'!P77</f>
        <v>4.4372682693457718E-2</v>
      </c>
      <c r="BI57" s="43">
        <f>'032113'!U77</f>
        <v>0.16170212765957448</v>
      </c>
      <c r="BJ57" s="43">
        <f t="shared" si="14"/>
        <v>0.16170212765957448</v>
      </c>
      <c r="BK57" s="116">
        <f>'032113'!W77</f>
        <v>10663</v>
      </c>
      <c r="BL57" s="43">
        <f>'032113'!Y77/'032113'!W77</f>
        <v>4.8485416862046327E-2</v>
      </c>
      <c r="BM57" s="43">
        <f>'032113'!AB77</f>
        <v>0.10299625468164794</v>
      </c>
      <c r="BN57" s="43">
        <f t="shared" si="15"/>
        <v>0.10299625468164794</v>
      </c>
      <c r="BO57" s="116">
        <f>'042313'!C77</f>
        <v>7324</v>
      </c>
      <c r="BP57" s="43">
        <f>'042313'!E77/'042313'!C77</f>
        <v>5.092845439650464E-2</v>
      </c>
      <c r="BQ57" s="169">
        <f>'042313'!I77</f>
        <v>0.13</v>
      </c>
      <c r="BR57" s="43">
        <f t="shared" si="16"/>
        <v>0.13</v>
      </c>
      <c r="BS57" s="116">
        <f>'042313'!K77</f>
        <v>5058</v>
      </c>
      <c r="BT57" s="43">
        <f>'042313'!M77/'042313'!K77</f>
        <v>0.10636615262949782</v>
      </c>
      <c r="BU57" s="169">
        <f>'042313'!Q77</f>
        <v>7.0000000000000007E-2</v>
      </c>
      <c r="BV57" s="43">
        <f t="shared" si="17"/>
        <v>7.0000000000000007E-2</v>
      </c>
      <c r="BW57" s="116">
        <f>'042313'!S77</f>
        <v>4846</v>
      </c>
      <c r="BX57" s="43">
        <f>'042313'!U77/'042313'!S77</f>
        <v>0.16652909616178291</v>
      </c>
      <c r="BY57" s="169">
        <f>'042313'!Y77</f>
        <v>0.27</v>
      </c>
      <c r="BZ57" s="43">
        <f t="shared" si="18"/>
        <v>0.27</v>
      </c>
      <c r="CA57" s="116">
        <f>'042313'!AA77</f>
        <v>15175</v>
      </c>
      <c r="CB57" s="43">
        <f>'042313'!AC77/'042313'!AA77</f>
        <v>0.11795716639209226</v>
      </c>
      <c r="CC57" s="169">
        <f>'042313'!AG77</f>
        <v>0.32</v>
      </c>
      <c r="CD57" s="43">
        <f t="shared" si="19"/>
        <v>0.32</v>
      </c>
      <c r="CE57">
        <f>'060513'!D92</f>
        <v>1044</v>
      </c>
      <c r="CF57">
        <f>'060513'!F92/'060513'!D92</f>
        <v>2.7777777777777776E-2</v>
      </c>
      <c r="CG57" s="169">
        <f>'060513'!J92</f>
        <v>4.8275862068965517E-2</v>
      </c>
      <c r="CH57" s="43">
        <f t="shared" si="20"/>
        <v>4.8275862068965517E-2</v>
      </c>
      <c r="CI57">
        <f>'060513'!K92</f>
        <v>1304</v>
      </c>
      <c r="CJ57">
        <f>'060513'!M92/'060513'!K92</f>
        <v>0.10429447852760736</v>
      </c>
      <c r="CK57" s="169">
        <f>'060513'!Q92</f>
        <v>5.1369863013698627E-2</v>
      </c>
      <c r="CL57" s="43">
        <f t="shared" si="21"/>
        <v>5.1369863013698627E-2</v>
      </c>
      <c r="CM57">
        <f>'060513'!S92</f>
        <v>895</v>
      </c>
      <c r="CN57">
        <f>'060513'!U92/'060513'!S92</f>
        <v>8.3798882681564241E-2</v>
      </c>
      <c r="CO57" s="169">
        <f>'060513'!Y92</f>
        <v>0.14878048780487804</v>
      </c>
      <c r="CP57" s="43">
        <f t="shared" si="22"/>
        <v>0.14878048780487804</v>
      </c>
      <c r="CQ57">
        <f>'060513'!AA92</f>
        <v>1112</v>
      </c>
      <c r="CR57">
        <f>'060513'!AC92/'060513'!AA92</f>
        <v>8.0935251798561147E-2</v>
      </c>
      <c r="CS57" s="169">
        <f>'060513'!AG92</f>
        <v>7.5342465753424653E-2</v>
      </c>
      <c r="CT57" s="43">
        <f t="shared" si="23"/>
        <v>7.5342465753424653E-2</v>
      </c>
      <c r="CU57" s="87">
        <v>21</v>
      </c>
      <c r="CV57" s="89">
        <f t="shared" si="24"/>
        <v>0.91304347826086951</v>
      </c>
      <c r="CW57" s="200">
        <f t="shared" si="25"/>
        <v>0.15331823770710715</v>
      </c>
      <c r="CX57" s="43">
        <f t="shared" si="26"/>
        <v>9.1333268426277481E-2</v>
      </c>
    </row>
    <row r="58" spans="1:111">
      <c r="A58">
        <v>55</v>
      </c>
      <c r="B58" t="s">
        <v>149</v>
      </c>
      <c r="C58" s="116">
        <f>'100512'!D89</f>
        <v>4171.5631347376675</v>
      </c>
      <c r="D58" s="43">
        <f>'100512'!F89/'100512'!D89</f>
        <v>1.1785208454147992E-2</v>
      </c>
      <c r="E58" s="43">
        <f>'100512'!I89</f>
        <v>2.7080953590755946E-3</v>
      </c>
      <c r="F58" s="43">
        <f t="shared" si="0"/>
        <v>2.7080953590755946E-3</v>
      </c>
      <c r="G58" s="116">
        <f>'100512'!K89</f>
        <v>4056.7762963588034</v>
      </c>
      <c r="H58" s="43">
        <f>'100512'!M89/'100512'!K89</f>
        <v>9.3420995581412758E-3</v>
      </c>
      <c r="I58" s="43">
        <f>'100512'!P89</f>
        <v>-1.2255966224067973E-3</v>
      </c>
      <c r="J58" s="43">
        <f t="shared" si="1"/>
        <v>-1.2255966224067973E-3</v>
      </c>
      <c r="K58" s="116">
        <f>'100512'!R89</f>
        <v>5468.8173625124118</v>
      </c>
      <c r="L58" s="43">
        <f>'100512'!T89/'100512'!R89</f>
        <v>1.3426570263010074E-2</v>
      </c>
      <c r="M58" s="43">
        <f>'100512'!W89</f>
        <v>-2.1093638132828399E-3</v>
      </c>
      <c r="N58" s="43">
        <f t="shared" si="2"/>
        <v>-2.1093638132828399E-3</v>
      </c>
      <c r="O58" s="116">
        <f>'100512'!Y89</f>
        <v>3907.0789359683145</v>
      </c>
      <c r="P58" s="43">
        <f>'100512'!AA89/'100512'!Y89</f>
        <v>8.4163420027246489E-3</v>
      </c>
      <c r="Q58" s="43">
        <f>'100512'!AD89</f>
        <v>3.5559707125183311E-3</v>
      </c>
      <c r="R58" s="43">
        <f t="shared" si="3"/>
        <v>3.5559707125183311E-3</v>
      </c>
      <c r="S58" s="116">
        <f>'111411'!E79</f>
        <v>4</v>
      </c>
      <c r="T58">
        <f>'111411'!F78/'111411'!D78</f>
        <v>2.6159334126040427E-2</v>
      </c>
      <c r="U58" s="169">
        <f>'111411'!I78</f>
        <v>0</v>
      </c>
      <c r="V58" s="43" t="str">
        <f t="shared" si="4"/>
        <v>.</v>
      </c>
      <c r="W58" s="116">
        <f>'111411'!J78</f>
        <v>8178</v>
      </c>
      <c r="X58">
        <f>'111411'!L78/'111411'!J78</f>
        <v>1.821961359745659E-2</v>
      </c>
      <c r="Y58" s="169">
        <f>'111411'!O78</f>
        <v>0.09</v>
      </c>
      <c r="Z58" s="43">
        <f t="shared" si="5"/>
        <v>0.09</v>
      </c>
      <c r="AA58" s="116">
        <f>'111411'!P78</f>
        <v>5190</v>
      </c>
      <c r="AB58" s="43">
        <f>'111411'!R78/'111411'!P78</f>
        <v>1.2524084778420038E-2</v>
      </c>
      <c r="AC58" s="43">
        <f>'111411'!U78</f>
        <v>0.06</v>
      </c>
      <c r="AD58" s="43">
        <f t="shared" si="6"/>
        <v>0.06</v>
      </c>
      <c r="AE58" s="116">
        <f>'111411'!V78</f>
        <v>518</v>
      </c>
      <c r="AF58" s="43">
        <f>'111411'!X78/'111411'!V78</f>
        <v>1.3513513513513514E-2</v>
      </c>
      <c r="AG58" s="43">
        <f>'111411'!AA78</f>
        <v>0.03</v>
      </c>
      <c r="AH58" s="43">
        <f t="shared" si="7"/>
        <v>0.03</v>
      </c>
      <c r="AI58">
        <f>'121911'!D78</f>
        <v>2950</v>
      </c>
      <c r="AJ58">
        <f>'121911'!F78/'121911'!D78</f>
        <v>2.7457627118644069E-2</v>
      </c>
      <c r="AK58" s="169">
        <f>'121911'!J78</f>
        <v>-1.533635413035901E-2</v>
      </c>
      <c r="AL58" s="43">
        <f t="shared" si="8"/>
        <v>-1.533635413035901E-2</v>
      </c>
      <c r="AM58">
        <f>'121911'!K78</f>
        <v>760</v>
      </c>
      <c r="AN58">
        <f>'121911'!M78/'121911'!K78</f>
        <v>8.1578947368421056E-2</v>
      </c>
      <c r="AO58" s="169">
        <f>'121911'!Q78</f>
        <v>-8.5959885386819486E-3</v>
      </c>
      <c r="AP58" s="43">
        <f t="shared" si="9"/>
        <v>-8.5959885386819486E-3</v>
      </c>
      <c r="AQ58">
        <f>'121911'!R78</f>
        <v>4486</v>
      </c>
      <c r="AR58">
        <f>'121911'!T78/'121911'!R78</f>
        <v>2.0062416406598307E-2</v>
      </c>
      <c r="AS58" s="169">
        <f>'121911'!X78</f>
        <v>9.7361237488626018E-2</v>
      </c>
      <c r="AT58" s="43">
        <f t="shared" si="10"/>
        <v>9.7361237488626018E-2</v>
      </c>
      <c r="AU58">
        <f>'121911'!Y78</f>
        <v>15</v>
      </c>
      <c r="AV58">
        <f>'121911'!AA78/'121911'!Y78</f>
        <v>0.2</v>
      </c>
      <c r="AW58">
        <f>'121911'!AD78</f>
        <v>0.16666666666666666</v>
      </c>
      <c r="AX58" s="43" t="str">
        <f t="shared" si="11"/>
        <v>.</v>
      </c>
      <c r="AY58" s="116">
        <f>'032113'!C78</f>
        <v>292</v>
      </c>
      <c r="AZ58" s="43">
        <f>'032113'!E78/'032113'!C78</f>
        <v>0.12671232876712329</v>
      </c>
      <c r="BA58" s="169">
        <f>'032113'!H78</f>
        <v>-1.9607843137254902E-2</v>
      </c>
      <c r="BB58" s="43">
        <f t="shared" si="12"/>
        <v>-1.9607843137254902E-2</v>
      </c>
      <c r="BC58" s="116">
        <f>'032113'!I78</f>
        <v>15939</v>
      </c>
      <c r="BD58" s="43">
        <f>'032113'!K78/'032113'!I78</f>
        <v>2.40918501788067E-2</v>
      </c>
      <c r="BE58" s="43">
        <f>'032113'!N78</f>
        <v>1.0286081645773062E-2</v>
      </c>
      <c r="BF58" s="43">
        <f t="shared" si="13"/>
        <v>1.0286081645773062E-2</v>
      </c>
      <c r="BG58" s="116">
        <f>'032113'!P78</f>
        <v>7350</v>
      </c>
      <c r="BH58" s="43">
        <f>'032113'!R78/'032113'!P78</f>
        <v>5.4965986394557825E-2</v>
      </c>
      <c r="BI58" s="43">
        <f>'032113'!U78</f>
        <v>0.104520587388425</v>
      </c>
      <c r="BJ58" s="43">
        <f t="shared" si="14"/>
        <v>0.104520587388425</v>
      </c>
      <c r="BK58" s="116">
        <f>'032113'!W78</f>
        <v>9971</v>
      </c>
      <c r="BL58" s="43">
        <f>'032113'!Y78/'032113'!W78</f>
        <v>2.2264567245010532E-2</v>
      </c>
      <c r="BM58" s="43">
        <f>'032113'!AB78</f>
        <v>7.3853728587547435E-2</v>
      </c>
      <c r="BN58" s="43">
        <f t="shared" si="15"/>
        <v>7.3853728587547435E-2</v>
      </c>
      <c r="BO58" s="116">
        <f>'042313'!C78</f>
        <v>8054</v>
      </c>
      <c r="BP58" s="43">
        <f>'042313'!E78/'042313'!C78</f>
        <v>9.1259001738266704E-2</v>
      </c>
      <c r="BQ58" s="169">
        <f>'042313'!I78</f>
        <v>0</v>
      </c>
      <c r="BR58" s="43">
        <f t="shared" si="16"/>
        <v>0</v>
      </c>
      <c r="BS58" s="116">
        <f>'042313'!K78</f>
        <v>6382</v>
      </c>
      <c r="BT58" s="43">
        <f>'042313'!M78/'042313'!K78</f>
        <v>7.5838295205264805E-2</v>
      </c>
      <c r="BU58" s="169">
        <f>'042313'!Q78</f>
        <v>-0.03</v>
      </c>
      <c r="BV58" s="43">
        <f t="shared" si="17"/>
        <v>-0.03</v>
      </c>
      <c r="BW58" s="116">
        <f>'042313'!S78</f>
        <v>6872</v>
      </c>
      <c r="BX58" s="43">
        <f>'042313'!U78/'042313'!S78</f>
        <v>9.6769499417927826E-2</v>
      </c>
      <c r="BY58" s="169">
        <f>'042313'!Y78</f>
        <v>-0.03</v>
      </c>
      <c r="BZ58" s="43">
        <f t="shared" si="18"/>
        <v>-0.03</v>
      </c>
      <c r="CA58" s="116">
        <f>'042313'!AA78</f>
        <v>13925</v>
      </c>
      <c r="CB58" s="43">
        <f>'042313'!AC78/'042313'!AA78</f>
        <v>9.9174147217235192E-2</v>
      </c>
      <c r="CC58" s="169">
        <f>'042313'!AG78</f>
        <v>0</v>
      </c>
      <c r="CD58" s="43">
        <f t="shared" si="19"/>
        <v>0</v>
      </c>
      <c r="CE58">
        <f>'060513'!D93</f>
        <v>2713</v>
      </c>
      <c r="CF58">
        <f>'060513'!F93/'060513'!D93</f>
        <v>2.5064504238849983E-2</v>
      </c>
      <c r="CG58" s="169">
        <f>'060513'!J93</f>
        <v>1.5879017013232515E-2</v>
      </c>
      <c r="CH58" s="43">
        <f t="shared" si="20"/>
        <v>1.5879017013232515E-2</v>
      </c>
      <c r="CI58">
        <f>'060513'!K93</f>
        <v>6614</v>
      </c>
      <c r="CJ58">
        <f>'060513'!M93/'060513'!K93</f>
        <v>6.2745690958572728E-2</v>
      </c>
      <c r="CK58" s="169">
        <f>'060513'!Q93</f>
        <v>4.3555412163252139E-3</v>
      </c>
      <c r="CL58" s="43">
        <f t="shared" si="21"/>
        <v>4.3555412163252139E-3</v>
      </c>
      <c r="CM58">
        <f>'060513'!S93</f>
        <v>3318</v>
      </c>
      <c r="CN58">
        <f>'060513'!U93/'060513'!S93</f>
        <v>0.10096443640747438</v>
      </c>
      <c r="CO58" s="169">
        <f>'060513'!Y93</f>
        <v>1.5085484411666107E-2</v>
      </c>
      <c r="CP58" s="43">
        <f t="shared" si="22"/>
        <v>1.5085484411666107E-2</v>
      </c>
      <c r="CQ58">
        <f>'060513'!AA93</f>
        <v>2358</v>
      </c>
      <c r="CR58">
        <f>'060513'!AC93/'060513'!AA93</f>
        <v>0.1272264631043257</v>
      </c>
      <c r="CS58" s="169">
        <f>'060513'!AG93</f>
        <v>5.393586005830904E-2</v>
      </c>
      <c r="CT58" s="43">
        <f t="shared" si="23"/>
        <v>5.393586005830904E-2</v>
      </c>
      <c r="CU58" s="87">
        <v>22</v>
      </c>
      <c r="CV58" s="89">
        <f t="shared" si="24"/>
        <v>0.95652173913043481</v>
      </c>
      <c r="CW58" s="200">
        <f t="shared" si="25"/>
        <v>2.4673023190856857E-2</v>
      </c>
      <c r="CX58" s="43">
        <f t="shared" si="26"/>
        <v>4.2013654619636027E-2</v>
      </c>
    </row>
    <row r="59" spans="1:111" hidden="1">
      <c r="A59">
        <v>56</v>
      </c>
      <c r="B59" t="s">
        <v>151</v>
      </c>
      <c r="C59" s="116">
        <f>'100512'!D90</f>
        <v>9.1985956664557165</v>
      </c>
      <c r="D59" s="43">
        <f>'100512'!F90/'100512'!D90</f>
        <v>0.20959184446886722</v>
      </c>
      <c r="E59" s="43">
        <f>'100512'!I90</f>
        <v>0.53779367322880534</v>
      </c>
      <c r="F59" s="43" t="str">
        <f t="shared" si="0"/>
        <v>.</v>
      </c>
      <c r="G59" s="116">
        <f>'100512'!K90</f>
        <v>7.5125486969607476</v>
      </c>
      <c r="H59" s="43">
        <f>'100512'!M90/'100512'!K90</f>
        <v>0.36033812581402064</v>
      </c>
      <c r="I59" s="43">
        <f>'100512'!P90</f>
        <v>0.29437220042236417</v>
      </c>
      <c r="J59" s="43" t="str">
        <f t="shared" si="1"/>
        <v>.</v>
      </c>
      <c r="K59" s="116">
        <f>'100512'!R90</f>
        <v>10.998738829633901</v>
      </c>
      <c r="L59" s="43">
        <f>'100512'!T90/'100512'!R90</f>
        <v>0.26010347154532504</v>
      </c>
      <c r="M59" s="43">
        <f>'100512'!W90</f>
        <v>-0.24104214327703355</v>
      </c>
      <c r="N59" s="43" t="str">
        <f t="shared" si="2"/>
        <v>.</v>
      </c>
      <c r="O59" s="116">
        <f>'100512'!Y90</f>
        <v>6.296662265863521</v>
      </c>
      <c r="P59" s="43">
        <f>'100512'!AA90/'100512'!Y90</f>
        <v>0.55953645135971186</v>
      </c>
      <c r="Q59" s="43">
        <f>'100512'!AD90</f>
        <v>-0.21885092358315494</v>
      </c>
      <c r="R59" s="43" t="str">
        <f t="shared" si="3"/>
        <v>.</v>
      </c>
      <c r="S59" s="116">
        <f>'111411'!E80</f>
        <v>0</v>
      </c>
      <c r="T59">
        <f>'111411'!F79/'111411'!D79</f>
        <v>0.125</v>
      </c>
      <c r="U59" s="169">
        <f>'111411'!I79</f>
        <v>0.45</v>
      </c>
      <c r="V59" s="43" t="str">
        <f t="shared" si="4"/>
        <v>.</v>
      </c>
      <c r="W59" s="116">
        <f>'111411'!J79</f>
        <v>6</v>
      </c>
      <c r="X59">
        <f>'111411'!L79/'111411'!J79</f>
        <v>0.33333333333333331</v>
      </c>
      <c r="Y59" s="169">
        <f>'111411'!O79</f>
        <v>0.33</v>
      </c>
      <c r="Z59" s="43" t="str">
        <f t="shared" si="5"/>
        <v>.</v>
      </c>
      <c r="AA59" s="116">
        <f>'111411'!P79</f>
        <v>3</v>
      </c>
      <c r="AB59" s="43">
        <f>'111411'!R79/'111411'!P79</f>
        <v>0.66666666666666663</v>
      </c>
      <c r="AC59" s="43">
        <f>'111411'!U79</f>
        <v>1.95</v>
      </c>
      <c r="AD59" s="43" t="str">
        <f t="shared" si="6"/>
        <v>.</v>
      </c>
      <c r="AE59" s="116">
        <f>'111411'!V79</f>
        <v>3</v>
      </c>
      <c r="AF59" s="43">
        <f>'111411'!X79/'111411'!V79</f>
        <v>0.33333333333333331</v>
      </c>
      <c r="AG59" s="43">
        <f>'111411'!AA79</f>
        <v>0.92</v>
      </c>
      <c r="AH59" s="43" t="str">
        <f t="shared" si="7"/>
        <v>.</v>
      </c>
      <c r="AI59">
        <f>'121911'!D79</f>
        <v>6</v>
      </c>
      <c r="AJ59">
        <f>'121911'!F79/'121911'!D79</f>
        <v>0.16666666666666666</v>
      </c>
      <c r="AK59" s="169">
        <f>'121911'!J79</f>
        <v>0</v>
      </c>
      <c r="AL59" s="43" t="str">
        <f t="shared" si="8"/>
        <v>.</v>
      </c>
      <c r="AM59">
        <f>'121911'!K79</f>
        <v>1</v>
      </c>
      <c r="AN59">
        <f>'121911'!M79/'121911'!K79</f>
        <v>4</v>
      </c>
      <c r="AO59" s="169">
        <f>'121911'!Q79</f>
        <v>1.3333333333333333</v>
      </c>
      <c r="AP59" s="43" t="str">
        <f t="shared" si="9"/>
        <v>.</v>
      </c>
      <c r="AQ59">
        <f>'121911'!R79</f>
        <v>4</v>
      </c>
      <c r="AR59">
        <f>'121911'!T79/'121911'!R79</f>
        <v>0.25</v>
      </c>
      <c r="AS59" s="169">
        <f>'121911'!X79</f>
        <v>0.33333333333333331</v>
      </c>
      <c r="AT59" s="43" t="str">
        <f t="shared" si="10"/>
        <v>.</v>
      </c>
      <c r="AU59">
        <f>'121911'!Y79</f>
        <v>0</v>
      </c>
      <c r="AV59" t="s">
        <v>406</v>
      </c>
      <c r="AW59">
        <f>'121911'!AD79</f>
        <v>1</v>
      </c>
      <c r="AX59" s="43" t="str">
        <f t="shared" si="11"/>
        <v>.</v>
      </c>
      <c r="AY59" s="116">
        <f>'032113'!C79</f>
        <v>0</v>
      </c>
      <c r="AZ59" s="43" t="e">
        <f>'032113'!E79/'032113'!C79</f>
        <v>#DIV/0!</v>
      </c>
      <c r="BA59" s="169" t="s">
        <v>406</v>
      </c>
      <c r="BB59" s="43" t="s">
        <v>406</v>
      </c>
      <c r="BC59" s="116">
        <f>'032113'!I79</f>
        <v>9</v>
      </c>
      <c r="BD59" s="43">
        <f>'032113'!K79/'032113'!I79</f>
        <v>0</v>
      </c>
      <c r="BE59" s="43">
        <f>'032113'!N79</f>
        <v>0.44444444444444442</v>
      </c>
      <c r="BF59" s="43" t="str">
        <f t="shared" si="13"/>
        <v>.</v>
      </c>
      <c r="BG59" s="116">
        <f>'032113'!P79</f>
        <v>6</v>
      </c>
      <c r="BH59" s="43">
        <f>'032113'!R79/'032113'!P79</f>
        <v>0.16666666666666666</v>
      </c>
      <c r="BI59" s="43">
        <f>'032113'!U79</f>
        <v>0.4</v>
      </c>
      <c r="BJ59" s="43" t="str">
        <f t="shared" si="14"/>
        <v>.</v>
      </c>
      <c r="BK59" s="116">
        <f>'032113'!W79</f>
        <v>6</v>
      </c>
      <c r="BL59" s="43">
        <f>'032113'!Y79/'032113'!W79</f>
        <v>1.1666666666666667</v>
      </c>
      <c r="BM59" s="43">
        <f>'032113'!AB79</f>
        <v>3</v>
      </c>
      <c r="BN59" s="43" t="str">
        <f t="shared" si="15"/>
        <v>.</v>
      </c>
      <c r="BO59" s="116">
        <f>'042313'!C79</f>
        <v>6</v>
      </c>
      <c r="BP59" s="43">
        <f>'042313'!E79/'042313'!C79</f>
        <v>0.16666666666666666</v>
      </c>
      <c r="BQ59" s="169">
        <f>'042313'!I79</f>
        <v>0.17</v>
      </c>
      <c r="BR59" s="43" t="str">
        <f t="shared" si="16"/>
        <v>.</v>
      </c>
      <c r="BS59" s="116">
        <f>'042313'!K79</f>
        <v>11</v>
      </c>
      <c r="BT59" s="43">
        <f>'042313'!M79/'042313'!K79</f>
        <v>0.36363636363636365</v>
      </c>
      <c r="BU59" s="169">
        <f>'042313'!Q79</f>
        <v>-0.56999999999999995</v>
      </c>
      <c r="BV59" s="43" t="str">
        <f t="shared" si="17"/>
        <v>.</v>
      </c>
      <c r="BW59" s="116">
        <f>'042313'!S79</f>
        <v>3</v>
      </c>
      <c r="BX59" s="43">
        <f>'042313'!U79/'042313'!S79</f>
        <v>0.33333333333333331</v>
      </c>
      <c r="BY59" s="169">
        <f>'042313'!Y79</f>
        <v>0</v>
      </c>
      <c r="BZ59" s="43" t="str">
        <f t="shared" si="18"/>
        <v>.</v>
      </c>
      <c r="CA59" s="116">
        <f>'042313'!AA79</f>
        <v>16</v>
      </c>
      <c r="CB59" s="43">
        <f>'042313'!AC79/'042313'!AA79</f>
        <v>0.1875</v>
      </c>
      <c r="CC59" s="169">
        <f>'042313'!AG79</f>
        <v>0</v>
      </c>
      <c r="CD59" s="43" t="str">
        <f t="shared" si="19"/>
        <v>.</v>
      </c>
      <c r="CE59">
        <f>'060513'!D94</f>
        <v>109</v>
      </c>
      <c r="CF59">
        <f>'060513'!F94/'060513'!D94</f>
        <v>0.11926605504587157</v>
      </c>
      <c r="CG59" s="169">
        <f>'060513'!J94</f>
        <v>5.2083333333333336E-2</v>
      </c>
      <c r="CH59" s="43" t="str">
        <f t="shared" si="20"/>
        <v>.</v>
      </c>
      <c r="CI59">
        <f>'060513'!K94</f>
        <v>179</v>
      </c>
      <c r="CJ59">
        <f>'060513'!M94/'060513'!K94</f>
        <v>0.10614525139664804</v>
      </c>
      <c r="CK59" s="169">
        <f>'060513'!Q94</f>
        <v>0.10625</v>
      </c>
      <c r="CL59" s="43" t="str">
        <f t="shared" si="21"/>
        <v>.</v>
      </c>
      <c r="CM59">
        <f>'060513'!S94</f>
        <v>105</v>
      </c>
      <c r="CN59">
        <f>'060513'!U94/'060513'!S94</f>
        <v>0.13333333333333333</v>
      </c>
      <c r="CO59" s="169">
        <f>'060513'!Y94</f>
        <v>0.32967032967032966</v>
      </c>
      <c r="CP59" s="43" t="str">
        <f t="shared" si="22"/>
        <v>.</v>
      </c>
      <c r="CQ59">
        <f>'060513'!AA94</f>
        <v>111</v>
      </c>
      <c r="CR59">
        <f>'060513'!AC94/'060513'!AA94</f>
        <v>0.14414414414414414</v>
      </c>
      <c r="CS59" s="169">
        <f>'060513'!AG94</f>
        <v>0.16842105263157894</v>
      </c>
      <c r="CT59" s="43" t="str">
        <f t="shared" si="23"/>
        <v>.</v>
      </c>
      <c r="CW59" s="200" t="e">
        <f t="shared" si="25"/>
        <v>#DIV/0!</v>
      </c>
    </row>
    <row r="60" spans="1:111" s="253" customFormat="1" hidden="1">
      <c r="B60" s="253" t="s">
        <v>425</v>
      </c>
      <c r="F60" s="214">
        <v>30</v>
      </c>
      <c r="H60" s="214"/>
      <c r="I60" s="214"/>
      <c r="J60" s="214">
        <v>33</v>
      </c>
      <c r="L60" s="214"/>
      <c r="M60" s="214"/>
      <c r="N60" s="214">
        <v>34</v>
      </c>
      <c r="P60" s="214"/>
      <c r="Q60" s="214"/>
      <c r="R60" s="253">
        <v>32</v>
      </c>
      <c r="V60" s="253">
        <v>17</v>
      </c>
      <c r="Z60" s="253">
        <v>33</v>
      </c>
      <c r="AB60" s="214"/>
      <c r="AC60" s="214"/>
      <c r="AD60" s="253">
        <v>37</v>
      </c>
      <c r="AF60" s="214"/>
      <c r="AG60" s="214"/>
      <c r="AH60" s="253">
        <v>32</v>
      </c>
      <c r="AL60" s="253">
        <v>35</v>
      </c>
      <c r="AP60" s="253">
        <v>24</v>
      </c>
      <c r="AT60" s="253">
        <v>36</v>
      </c>
      <c r="AX60" s="253">
        <v>0</v>
      </c>
      <c r="AZ60" s="214"/>
      <c r="BB60" s="253">
        <v>11</v>
      </c>
      <c r="BD60" s="214"/>
      <c r="BE60" s="214"/>
      <c r="BF60" s="214">
        <v>38</v>
      </c>
      <c r="BH60" s="214"/>
      <c r="BI60" s="214"/>
      <c r="BJ60" s="253">
        <v>36</v>
      </c>
      <c r="BL60" s="214"/>
      <c r="BM60" s="214"/>
      <c r="BN60" s="253">
        <v>38</v>
      </c>
      <c r="BP60" s="214"/>
      <c r="BR60" s="253">
        <v>33</v>
      </c>
      <c r="BT60" s="214"/>
      <c r="BV60" s="253">
        <v>26</v>
      </c>
      <c r="BX60" s="214"/>
      <c r="BZ60" s="253">
        <v>29</v>
      </c>
      <c r="CB60" s="214"/>
      <c r="CD60" s="253">
        <v>35</v>
      </c>
      <c r="CH60" s="253">
        <v>26</v>
      </c>
      <c r="CL60" s="253">
        <v>29</v>
      </c>
      <c r="CP60" s="253">
        <v>24</v>
      </c>
      <c r="CT60" s="253">
        <v>25</v>
      </c>
      <c r="CU60" s="250"/>
      <c r="CV60" s="250"/>
    </row>
    <row r="61" spans="1:111">
      <c r="B61" s="253" t="s">
        <v>427</v>
      </c>
      <c r="F61" s="43">
        <f>F60/41</f>
        <v>0.73170731707317072</v>
      </c>
      <c r="G61" s="43">
        <f t="shared" ref="G61:BR61" si="27">G60/41</f>
        <v>0</v>
      </c>
      <c r="H61" s="43">
        <f t="shared" si="27"/>
        <v>0</v>
      </c>
      <c r="I61" s="43">
        <f t="shared" si="27"/>
        <v>0</v>
      </c>
      <c r="J61" s="43">
        <f t="shared" si="27"/>
        <v>0.80487804878048785</v>
      </c>
      <c r="K61" s="43">
        <f t="shared" si="27"/>
        <v>0</v>
      </c>
      <c r="L61" s="43">
        <f t="shared" si="27"/>
        <v>0</v>
      </c>
      <c r="M61" s="43">
        <f t="shared" si="27"/>
        <v>0</v>
      </c>
      <c r="N61" s="43">
        <f t="shared" si="27"/>
        <v>0.82926829268292679</v>
      </c>
      <c r="O61" s="43">
        <f t="shared" si="27"/>
        <v>0</v>
      </c>
      <c r="P61" s="43">
        <f t="shared" si="27"/>
        <v>0</v>
      </c>
      <c r="Q61" s="43">
        <f t="shared" si="27"/>
        <v>0</v>
      </c>
      <c r="R61" s="43">
        <f t="shared" si="27"/>
        <v>0.78048780487804881</v>
      </c>
      <c r="S61" s="43">
        <f t="shared" si="27"/>
        <v>0</v>
      </c>
      <c r="T61" s="43">
        <f t="shared" si="27"/>
        <v>0</v>
      </c>
      <c r="U61" s="43">
        <f t="shared" si="27"/>
        <v>0</v>
      </c>
      <c r="V61" s="43">
        <f t="shared" si="27"/>
        <v>0.41463414634146339</v>
      </c>
      <c r="W61" s="43">
        <f t="shared" si="27"/>
        <v>0</v>
      </c>
      <c r="X61" s="43">
        <f t="shared" si="27"/>
        <v>0</v>
      </c>
      <c r="Y61" s="43">
        <f t="shared" si="27"/>
        <v>0</v>
      </c>
      <c r="Z61" s="43">
        <f t="shared" si="27"/>
        <v>0.80487804878048785</v>
      </c>
      <c r="AA61" s="43">
        <f t="shared" si="27"/>
        <v>0</v>
      </c>
      <c r="AB61" s="43">
        <f t="shared" si="27"/>
        <v>0</v>
      </c>
      <c r="AC61" s="43">
        <f t="shared" si="27"/>
        <v>0</v>
      </c>
      <c r="AD61" s="43">
        <f t="shared" si="27"/>
        <v>0.90243902439024393</v>
      </c>
      <c r="AE61" s="43">
        <f t="shared" si="27"/>
        <v>0</v>
      </c>
      <c r="AF61" s="43">
        <f t="shared" si="27"/>
        <v>0</v>
      </c>
      <c r="AG61" s="43">
        <f t="shared" si="27"/>
        <v>0</v>
      </c>
      <c r="AH61" s="43">
        <f t="shared" si="27"/>
        <v>0.78048780487804881</v>
      </c>
      <c r="AI61" s="43">
        <f t="shared" si="27"/>
        <v>0</v>
      </c>
      <c r="AJ61" s="43">
        <f t="shared" si="27"/>
        <v>0</v>
      </c>
      <c r="AK61" s="43">
        <f t="shared" si="27"/>
        <v>0</v>
      </c>
      <c r="AL61" s="43">
        <f t="shared" si="27"/>
        <v>0.85365853658536583</v>
      </c>
      <c r="AM61" s="43">
        <f t="shared" si="27"/>
        <v>0</v>
      </c>
      <c r="AN61" s="43">
        <f t="shared" si="27"/>
        <v>0</v>
      </c>
      <c r="AO61" s="43">
        <f t="shared" si="27"/>
        <v>0</v>
      </c>
      <c r="AP61" s="43">
        <f t="shared" si="27"/>
        <v>0.58536585365853655</v>
      </c>
      <c r="AQ61" s="43">
        <f t="shared" si="27"/>
        <v>0</v>
      </c>
      <c r="AR61" s="43">
        <f t="shared" si="27"/>
        <v>0</v>
      </c>
      <c r="AS61" s="43">
        <f t="shared" si="27"/>
        <v>0</v>
      </c>
      <c r="AT61" s="43">
        <f t="shared" si="27"/>
        <v>0.87804878048780488</v>
      </c>
      <c r="AU61" s="43">
        <f t="shared" si="27"/>
        <v>0</v>
      </c>
      <c r="AV61" s="43">
        <f t="shared" si="27"/>
        <v>0</v>
      </c>
      <c r="AW61" s="43">
        <f t="shared" si="27"/>
        <v>0</v>
      </c>
      <c r="AX61" s="43">
        <f t="shared" si="27"/>
        <v>0</v>
      </c>
      <c r="AY61" s="43">
        <f t="shared" si="27"/>
        <v>0</v>
      </c>
      <c r="AZ61" s="43">
        <f t="shared" si="27"/>
        <v>0</v>
      </c>
      <c r="BA61" s="43">
        <f t="shared" si="27"/>
        <v>0</v>
      </c>
      <c r="BB61" s="43">
        <f t="shared" si="27"/>
        <v>0.26829268292682928</v>
      </c>
      <c r="BC61" s="43">
        <f t="shared" si="27"/>
        <v>0</v>
      </c>
      <c r="BD61" s="43">
        <f t="shared" si="27"/>
        <v>0</v>
      </c>
      <c r="BE61" s="43">
        <f t="shared" si="27"/>
        <v>0</v>
      </c>
      <c r="BF61" s="43">
        <f t="shared" si="27"/>
        <v>0.92682926829268297</v>
      </c>
      <c r="BG61" s="43">
        <f t="shared" si="27"/>
        <v>0</v>
      </c>
      <c r="BH61" s="43">
        <f t="shared" si="27"/>
        <v>0</v>
      </c>
      <c r="BI61" s="43">
        <f t="shared" si="27"/>
        <v>0</v>
      </c>
      <c r="BJ61" s="43">
        <f t="shared" si="27"/>
        <v>0.87804878048780488</v>
      </c>
      <c r="BK61" s="43">
        <f t="shared" si="27"/>
        <v>0</v>
      </c>
      <c r="BL61" s="43">
        <f t="shared" si="27"/>
        <v>0</v>
      </c>
      <c r="BM61" s="43">
        <f t="shared" si="27"/>
        <v>0</v>
      </c>
      <c r="BN61" s="43">
        <f t="shared" si="27"/>
        <v>0.92682926829268297</v>
      </c>
      <c r="BO61" s="43">
        <f t="shared" si="27"/>
        <v>0</v>
      </c>
      <c r="BP61" s="43">
        <f t="shared" si="27"/>
        <v>0</v>
      </c>
      <c r="BQ61" s="43">
        <f t="shared" si="27"/>
        <v>0</v>
      </c>
      <c r="BR61" s="43">
        <f t="shared" si="27"/>
        <v>0.80487804878048785</v>
      </c>
      <c r="BS61" s="43">
        <f t="shared" ref="BS61:CT61" si="28">BS60/41</f>
        <v>0</v>
      </c>
      <c r="BT61" s="43">
        <f t="shared" si="28"/>
        <v>0</v>
      </c>
      <c r="BU61" s="43">
        <f t="shared" si="28"/>
        <v>0</v>
      </c>
      <c r="BV61" s="43">
        <f t="shared" si="28"/>
        <v>0.63414634146341464</v>
      </c>
      <c r="BW61" s="43">
        <f t="shared" si="28"/>
        <v>0</v>
      </c>
      <c r="BX61" s="43">
        <f t="shared" si="28"/>
        <v>0</v>
      </c>
      <c r="BY61" s="43">
        <f t="shared" si="28"/>
        <v>0</v>
      </c>
      <c r="BZ61" s="43">
        <f t="shared" si="28"/>
        <v>0.70731707317073167</v>
      </c>
      <c r="CA61" s="43">
        <f t="shared" si="28"/>
        <v>0</v>
      </c>
      <c r="CB61" s="43">
        <f t="shared" si="28"/>
        <v>0</v>
      </c>
      <c r="CC61" s="43">
        <f t="shared" si="28"/>
        <v>0</v>
      </c>
      <c r="CD61" s="43">
        <f t="shared" si="28"/>
        <v>0.85365853658536583</v>
      </c>
      <c r="CE61" s="43">
        <f t="shared" si="28"/>
        <v>0</v>
      </c>
      <c r="CF61" s="43">
        <f t="shared" si="28"/>
        <v>0</v>
      </c>
      <c r="CG61" s="43">
        <f t="shared" si="28"/>
        <v>0</v>
      </c>
      <c r="CH61" s="43">
        <f t="shared" si="28"/>
        <v>0.63414634146341464</v>
      </c>
      <c r="CI61" s="43">
        <f t="shared" si="28"/>
        <v>0</v>
      </c>
      <c r="CJ61" s="43">
        <f t="shared" si="28"/>
        <v>0</v>
      </c>
      <c r="CK61" s="43">
        <f t="shared" si="28"/>
        <v>0</v>
      </c>
      <c r="CL61" s="43">
        <f t="shared" si="28"/>
        <v>0.70731707317073167</v>
      </c>
      <c r="CM61" s="43">
        <f t="shared" si="28"/>
        <v>0</v>
      </c>
      <c r="CN61" s="43">
        <f t="shared" si="28"/>
        <v>0</v>
      </c>
      <c r="CO61" s="43">
        <f t="shared" si="28"/>
        <v>0</v>
      </c>
      <c r="CP61" s="43">
        <f t="shared" si="28"/>
        <v>0.58536585365853655</v>
      </c>
      <c r="CQ61" s="43">
        <f t="shared" si="28"/>
        <v>0</v>
      </c>
      <c r="CR61" s="43">
        <f t="shared" si="28"/>
        <v>0</v>
      </c>
      <c r="CS61" s="43">
        <f t="shared" si="28"/>
        <v>0</v>
      </c>
      <c r="CT61" s="43">
        <f t="shared" si="28"/>
        <v>0.6097560975609756</v>
      </c>
    </row>
  </sheetData>
  <mergeCells count="30">
    <mergeCell ref="CQ2:CT2"/>
    <mergeCell ref="AY2:BB2"/>
    <mergeCell ref="BC2:BF2"/>
    <mergeCell ref="BG2:BJ2"/>
    <mergeCell ref="BK2:BN2"/>
    <mergeCell ref="BO2:BR2"/>
    <mergeCell ref="BS2:BV2"/>
    <mergeCell ref="BW2:BZ2"/>
    <mergeCell ref="CA2:CD2"/>
    <mergeCell ref="CE2:CH2"/>
    <mergeCell ref="CI2:CL2"/>
    <mergeCell ref="CM2:CP2"/>
    <mergeCell ref="AU2:AX2"/>
    <mergeCell ref="C2:F2"/>
    <mergeCell ref="G2:J2"/>
    <mergeCell ref="K2:N2"/>
    <mergeCell ref="O2:R2"/>
    <mergeCell ref="S2:V2"/>
    <mergeCell ref="W2:Z2"/>
    <mergeCell ref="AA2:AD2"/>
    <mergeCell ref="AE2:AH2"/>
    <mergeCell ref="AI2:AL2"/>
    <mergeCell ref="AM2:AP2"/>
    <mergeCell ref="AQ2:AT2"/>
    <mergeCell ref="CE1:CT1"/>
    <mergeCell ref="C1:R1"/>
    <mergeCell ref="S1:AH1"/>
    <mergeCell ref="AI1:AX1"/>
    <mergeCell ref="AY1:BN1"/>
    <mergeCell ref="BO1:CD1"/>
  </mergeCells>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F19" sqref="F19"/>
    </sheetView>
  </sheetViews>
  <sheetFormatPr baseColWidth="10" defaultRowHeight="15" x14ac:dyDescent="0"/>
  <sheetData>
    <row r="1" spans="1:2">
      <c r="A1" t="s">
        <v>45</v>
      </c>
      <c r="B1">
        <v>0.86956521739130432</v>
      </c>
    </row>
    <row r="2" spans="1:2">
      <c r="A2" t="s">
        <v>47</v>
      </c>
      <c r="B2">
        <v>0.56521739130434778</v>
      </c>
    </row>
    <row r="3" spans="1:2">
      <c r="A3" t="s">
        <v>49</v>
      </c>
      <c r="B3">
        <v>0.34782608695652173</v>
      </c>
    </row>
    <row r="4" spans="1:2">
      <c r="A4" t="s">
        <v>51</v>
      </c>
      <c r="B4">
        <v>0.60869565217391308</v>
      </c>
    </row>
    <row r="5" spans="1:2">
      <c r="A5" t="s">
        <v>53</v>
      </c>
      <c r="B5">
        <v>0.65217391304347827</v>
      </c>
    </row>
    <row r="6" spans="1:2">
      <c r="A6" t="s">
        <v>55</v>
      </c>
      <c r="B6">
        <v>1</v>
      </c>
    </row>
    <row r="7" spans="1:2">
      <c r="A7" t="s">
        <v>57</v>
      </c>
      <c r="B7">
        <v>0.56521739130434778</v>
      </c>
    </row>
    <row r="8" spans="1:2">
      <c r="A8" t="s">
        <v>59</v>
      </c>
      <c r="B8">
        <v>0.82608695652173914</v>
      </c>
    </row>
    <row r="9" spans="1:2">
      <c r="A9" t="s">
        <v>63</v>
      </c>
      <c r="B9">
        <v>0.47826086956521741</v>
      </c>
    </row>
    <row r="10" spans="1:2">
      <c r="A10" t="s">
        <v>67</v>
      </c>
      <c r="B10">
        <v>0.73913043478260865</v>
      </c>
    </row>
    <row r="11" spans="1:2">
      <c r="A11" t="s">
        <v>69</v>
      </c>
      <c r="B11">
        <v>0.73913043478260865</v>
      </c>
    </row>
    <row r="12" spans="1:2">
      <c r="A12" t="s">
        <v>71</v>
      </c>
      <c r="B12">
        <v>0.95652173913043481</v>
      </c>
    </row>
    <row r="13" spans="1:2">
      <c r="A13" t="s">
        <v>73</v>
      </c>
      <c r="B13">
        <v>0.34782608695652173</v>
      </c>
    </row>
    <row r="14" spans="1:2">
      <c r="A14" t="s">
        <v>77</v>
      </c>
      <c r="B14">
        <v>0.82608695652173914</v>
      </c>
    </row>
    <row r="15" spans="1:2">
      <c r="A15" t="s">
        <v>79</v>
      </c>
      <c r="B15">
        <v>0.95652173913043481</v>
      </c>
    </row>
    <row r="16" spans="1:2">
      <c r="A16" t="s">
        <v>81</v>
      </c>
      <c r="B16">
        <v>0.91304347826086951</v>
      </c>
    </row>
    <row r="17" spans="1:2">
      <c r="A17" t="s">
        <v>83</v>
      </c>
      <c r="B17">
        <v>0.60869565217391308</v>
      </c>
    </row>
    <row r="18" spans="1:2">
      <c r="A18" t="s">
        <v>85</v>
      </c>
      <c r="B18">
        <v>0.86956521739130432</v>
      </c>
    </row>
    <row r="19" spans="1:2">
      <c r="A19" t="s">
        <v>87</v>
      </c>
      <c r="B19">
        <v>1</v>
      </c>
    </row>
    <row r="20" spans="1:2">
      <c r="A20" t="s">
        <v>89</v>
      </c>
      <c r="B20">
        <v>0.2608695652173913</v>
      </c>
    </row>
    <row r="21" spans="1:2">
      <c r="A21" t="s">
        <v>91</v>
      </c>
      <c r="B21">
        <v>0.78260869565217395</v>
      </c>
    </row>
    <row r="22" spans="1:2">
      <c r="A22" t="s">
        <v>93</v>
      </c>
      <c r="B22">
        <v>0.95652173913043481</v>
      </c>
    </row>
    <row r="23" spans="1:2">
      <c r="A23" t="s">
        <v>97</v>
      </c>
      <c r="B23">
        <v>0.86956521739130432</v>
      </c>
    </row>
    <row r="24" spans="1:2">
      <c r="A24" t="s">
        <v>99</v>
      </c>
      <c r="B24">
        <v>0.78260869565217395</v>
      </c>
    </row>
    <row r="25" spans="1:2">
      <c r="A25" t="s">
        <v>101</v>
      </c>
      <c r="B25">
        <v>0.47826086956521741</v>
      </c>
    </row>
    <row r="26" spans="1:2">
      <c r="A26" t="s">
        <v>103</v>
      </c>
      <c r="B26">
        <v>0.91304347826086951</v>
      </c>
    </row>
    <row r="27" spans="1:2">
      <c r="A27" t="s">
        <v>105</v>
      </c>
      <c r="B27">
        <v>0.21739130434782608</v>
      </c>
    </row>
    <row r="28" spans="1:2">
      <c r="A28" t="s">
        <v>107</v>
      </c>
      <c r="B28">
        <v>0.82608695652173914</v>
      </c>
    </row>
    <row r="29" spans="1:2">
      <c r="A29" t="s">
        <v>109</v>
      </c>
      <c r="B29">
        <v>0.86956521739130432</v>
      </c>
    </row>
    <row r="30" spans="1:2">
      <c r="A30" t="s">
        <v>111</v>
      </c>
      <c r="B30">
        <v>1</v>
      </c>
    </row>
    <row r="31" spans="1:2">
      <c r="A31" t="s">
        <v>113</v>
      </c>
      <c r="B31">
        <v>0.73913043478260865</v>
      </c>
    </row>
    <row r="32" spans="1:2">
      <c r="A32" t="s">
        <v>115</v>
      </c>
      <c r="B32">
        <v>0.78260869565217395</v>
      </c>
    </row>
    <row r="33" spans="1:2">
      <c r="A33" t="s">
        <v>117</v>
      </c>
      <c r="B33">
        <v>0.78260869565217395</v>
      </c>
    </row>
    <row r="34" spans="1:2">
      <c r="A34" t="s">
        <v>119</v>
      </c>
      <c r="B34">
        <v>0.69565217391304346</v>
      </c>
    </row>
    <row r="35" spans="1:2">
      <c r="A35" t="s">
        <v>125</v>
      </c>
      <c r="B35">
        <v>0.39130434782608697</v>
      </c>
    </row>
    <row r="36" spans="1:2">
      <c r="A36" t="s">
        <v>129</v>
      </c>
      <c r="B36">
        <v>0.86956521739130432</v>
      </c>
    </row>
    <row r="37" spans="1:2">
      <c r="A37" t="s">
        <v>133</v>
      </c>
      <c r="B37">
        <v>0.86956521739130432</v>
      </c>
    </row>
    <row r="38" spans="1:2">
      <c r="A38" t="s">
        <v>135</v>
      </c>
      <c r="B38">
        <v>0.78260869565217395</v>
      </c>
    </row>
    <row r="39" spans="1:2">
      <c r="A39" t="s">
        <v>143</v>
      </c>
      <c r="B39">
        <v>0.30434782608695654</v>
      </c>
    </row>
    <row r="40" spans="1:2">
      <c r="A40" t="s">
        <v>145</v>
      </c>
      <c r="B40">
        <v>1</v>
      </c>
    </row>
    <row r="41" spans="1:2">
      <c r="A41" t="s">
        <v>147</v>
      </c>
      <c r="B41">
        <v>0.91304347826086951</v>
      </c>
    </row>
    <row r="42" spans="1:2">
      <c r="A42" t="s">
        <v>149</v>
      </c>
      <c r="B42">
        <v>0.95652173913043481</v>
      </c>
    </row>
  </sheetData>
  <pageMargins left="0.75" right="0.75" top="1" bottom="1" header="0.5" footer="0.5"/>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11" workbookViewId="0">
      <selection activeCell="F40" sqref="F40"/>
    </sheetView>
  </sheetViews>
  <sheetFormatPr baseColWidth="10" defaultRowHeight="15" x14ac:dyDescent="0"/>
  <cols>
    <col min="1" max="1" width="20.83203125" customWidth="1"/>
  </cols>
  <sheetData>
    <row r="1" spans="1:3">
      <c r="B1" t="s">
        <v>423</v>
      </c>
      <c r="C1" t="s">
        <v>424</v>
      </c>
    </row>
    <row r="2" spans="1:3">
      <c r="A2" t="s">
        <v>45</v>
      </c>
      <c r="B2">
        <v>2.7291327309409127E-2</v>
      </c>
      <c r="C2">
        <v>9.1370433362395684E-2</v>
      </c>
    </row>
    <row r="3" spans="1:3">
      <c r="A3" t="s">
        <v>47</v>
      </c>
      <c r="B3">
        <v>-4.8879582220542556E-3</v>
      </c>
      <c r="C3">
        <v>6.041816562877169E-2</v>
      </c>
    </row>
    <row r="4" spans="1:3">
      <c r="A4" t="s">
        <v>49</v>
      </c>
      <c r="B4">
        <v>3.0250436046072866E-2</v>
      </c>
      <c r="C4">
        <v>2.4940525576106695E-2</v>
      </c>
    </row>
    <row r="5" spans="1:3">
      <c r="A5" t="s">
        <v>51</v>
      </c>
      <c r="B5">
        <v>-8.0028355858646708E-3</v>
      </c>
      <c r="C5">
        <v>3.0295500488543424E-2</v>
      </c>
    </row>
    <row r="6" spans="1:3">
      <c r="A6" t="s">
        <v>53</v>
      </c>
      <c r="B6">
        <v>2.3863804281627734E-2</v>
      </c>
      <c r="C6">
        <v>2.531060650102706E-2</v>
      </c>
    </row>
    <row r="7" spans="1:3">
      <c r="A7" t="s">
        <v>55</v>
      </c>
      <c r="B7">
        <v>2.0569949313334102E-2</v>
      </c>
      <c r="C7">
        <v>2.1544943430886532E-2</v>
      </c>
    </row>
    <row r="8" spans="1:3">
      <c r="A8" t="s">
        <v>57</v>
      </c>
      <c r="B8">
        <v>2.0181056568920816E-2</v>
      </c>
      <c r="C8">
        <v>4.0965656220469056E-2</v>
      </c>
    </row>
    <row r="9" spans="1:3">
      <c r="A9" t="s">
        <v>59</v>
      </c>
      <c r="B9">
        <v>1.5333042707885653E-2</v>
      </c>
      <c r="C9">
        <v>2.4495400592704903E-2</v>
      </c>
    </row>
    <row r="10" spans="1:3">
      <c r="A10" t="s">
        <v>63</v>
      </c>
      <c r="B10">
        <v>2.0542858217675427E-2</v>
      </c>
      <c r="C10">
        <v>4.355146402847114E-2</v>
      </c>
    </row>
    <row r="11" spans="1:3">
      <c r="A11" t="s">
        <v>67</v>
      </c>
      <c r="B11">
        <v>-2.0843766064700601E-3</v>
      </c>
      <c r="C11">
        <v>7.9325914697036398E-2</v>
      </c>
    </row>
    <row r="12" spans="1:3">
      <c r="A12" t="s">
        <v>69</v>
      </c>
      <c r="B12">
        <v>4.3310374762975E-3</v>
      </c>
      <c r="C12">
        <v>2.8708074795597935E-2</v>
      </c>
    </row>
    <row r="13" spans="1:3">
      <c r="A13" t="s">
        <v>71</v>
      </c>
      <c r="B13">
        <v>8.5735416668512362E-3</v>
      </c>
      <c r="C13">
        <v>1.9494838921241615E-2</v>
      </c>
    </row>
    <row r="14" spans="1:3">
      <c r="A14" t="s">
        <v>73</v>
      </c>
      <c r="B14">
        <v>2.3968952061864141E-2</v>
      </c>
      <c r="C14">
        <v>4.7742390312385259E-2</v>
      </c>
    </row>
    <row r="15" spans="1:3">
      <c r="A15" t="s">
        <v>77</v>
      </c>
      <c r="B15">
        <v>2.0841043288781287E-2</v>
      </c>
      <c r="C15">
        <v>5.1082109423027586E-2</v>
      </c>
    </row>
    <row r="16" spans="1:3">
      <c r="A16" t="s">
        <v>79</v>
      </c>
      <c r="B16">
        <v>5.0619196489954518E-3</v>
      </c>
      <c r="C16">
        <v>2.8311551658939067E-2</v>
      </c>
    </row>
    <row r="17" spans="1:3">
      <c r="A17" t="s">
        <v>81</v>
      </c>
      <c r="B17">
        <v>1.9493308443719335E-3</v>
      </c>
      <c r="C17">
        <v>1.6151227910342687E-2</v>
      </c>
    </row>
    <row r="18" spans="1:3">
      <c r="A18" t="s">
        <v>83</v>
      </c>
      <c r="B18">
        <v>9.9034113226110585E-3</v>
      </c>
      <c r="C18">
        <v>2.7849494863083201E-2</v>
      </c>
    </row>
    <row r="19" spans="1:3">
      <c r="A19" t="s">
        <v>85</v>
      </c>
      <c r="B19">
        <v>1.5161918869674071E-2</v>
      </c>
      <c r="C19">
        <v>2.3319378190084537E-2</v>
      </c>
    </row>
    <row r="20" spans="1:3">
      <c r="A20" t="s">
        <v>87</v>
      </c>
      <c r="B20">
        <v>2.0754853128054428E-2</v>
      </c>
      <c r="C20">
        <v>2.1515935462696589E-2</v>
      </c>
    </row>
    <row r="21" spans="1:3">
      <c r="A21" t="s">
        <v>89</v>
      </c>
      <c r="B21">
        <v>2.8303098572105601E-2</v>
      </c>
      <c r="C21">
        <v>3.9300155523829254E-2</v>
      </c>
    </row>
    <row r="22" spans="1:3">
      <c r="A22" t="s">
        <v>91</v>
      </c>
      <c r="B22">
        <v>5.4753823065092294E-3</v>
      </c>
      <c r="C22">
        <v>1.0536562703190214E-2</v>
      </c>
    </row>
    <row r="23" spans="1:3">
      <c r="A23" t="s">
        <v>93</v>
      </c>
      <c r="B23">
        <v>4.6290556640525239E-3</v>
      </c>
      <c r="C23">
        <v>1.6321359103592566E-2</v>
      </c>
    </row>
    <row r="24" spans="1:3">
      <c r="A24" t="s">
        <v>97</v>
      </c>
      <c r="B24">
        <v>2.1905095248258549E-2</v>
      </c>
      <c r="C24">
        <v>3.901104823669805E-2</v>
      </c>
    </row>
    <row r="25" spans="1:3">
      <c r="A25" t="s">
        <v>99</v>
      </c>
      <c r="B25">
        <v>1.5435372526268632E-2</v>
      </c>
      <c r="C25">
        <v>2.5338945743690396E-2</v>
      </c>
    </row>
    <row r="26" spans="1:3">
      <c r="A26" t="s">
        <v>101</v>
      </c>
      <c r="B26">
        <v>-1.488731978913236E-2</v>
      </c>
      <c r="C26">
        <v>3.892145641417414E-2</v>
      </c>
    </row>
    <row r="27" spans="1:3">
      <c r="A27" t="s">
        <v>103</v>
      </c>
      <c r="B27">
        <v>0.48098139735316142</v>
      </c>
      <c r="C27">
        <v>0.43678795459482628</v>
      </c>
    </row>
    <row r="28" spans="1:3">
      <c r="A28" t="s">
        <v>105</v>
      </c>
      <c r="B28">
        <v>0.35657718120805371</v>
      </c>
      <c r="C28">
        <v>0.13318575079273523</v>
      </c>
    </row>
    <row r="29" spans="1:3">
      <c r="A29" t="s">
        <v>107</v>
      </c>
      <c r="B29">
        <v>-1.1806801738342429E-3</v>
      </c>
      <c r="C29">
        <v>1.7643797362876038E-2</v>
      </c>
    </row>
    <row r="30" spans="1:3">
      <c r="A30" t="s">
        <v>109</v>
      </c>
      <c r="B30">
        <v>5.3161421408806659E-3</v>
      </c>
      <c r="C30">
        <v>1.9842892399292964E-2</v>
      </c>
    </row>
    <row r="31" spans="1:3">
      <c r="A31" t="s">
        <v>111</v>
      </c>
      <c r="B31">
        <v>5.3803722151143851E-3</v>
      </c>
      <c r="C31">
        <v>1.3740619587548424E-2</v>
      </c>
    </row>
    <row r="32" spans="1:3">
      <c r="A32" t="s">
        <v>113</v>
      </c>
      <c r="B32">
        <v>1.8520557451268592E-2</v>
      </c>
      <c r="C32">
        <v>5.1540231329755791E-2</v>
      </c>
    </row>
    <row r="33" spans="1:3">
      <c r="A33" t="s">
        <v>115</v>
      </c>
      <c r="B33">
        <v>1.0621290191128202E-2</v>
      </c>
      <c r="C33">
        <v>4.5310672790024376E-2</v>
      </c>
    </row>
    <row r="34" spans="1:3">
      <c r="A34" t="s">
        <v>117</v>
      </c>
      <c r="B34">
        <v>-1.5937586219177307E-3</v>
      </c>
      <c r="C34">
        <v>2.1171873347357654E-2</v>
      </c>
    </row>
    <row r="35" spans="1:3">
      <c r="A35" t="s">
        <v>119</v>
      </c>
      <c r="B35">
        <v>0.99744925319345812</v>
      </c>
      <c r="C35">
        <v>0.22971538424676116</v>
      </c>
    </row>
    <row r="36" spans="1:3">
      <c r="A36" t="s">
        <v>125</v>
      </c>
      <c r="B36">
        <v>-6.3067921304737137E-3</v>
      </c>
      <c r="C36">
        <v>1.7641191077881105E-2</v>
      </c>
    </row>
    <row r="37" spans="1:3">
      <c r="A37" t="s">
        <v>129</v>
      </c>
      <c r="B37">
        <v>9.5398271246073502E-2</v>
      </c>
      <c r="C37">
        <v>0.15061638808813002</v>
      </c>
    </row>
    <row r="38" spans="1:3">
      <c r="A38" t="s">
        <v>133</v>
      </c>
      <c r="B38">
        <v>1.3393328846410547E-2</v>
      </c>
      <c r="C38">
        <v>3.0721082438204504E-2</v>
      </c>
    </row>
    <row r="39" spans="1:3">
      <c r="A39" t="s">
        <v>135</v>
      </c>
      <c r="B39">
        <v>2.8453352222343642E-3</v>
      </c>
      <c r="C39">
        <v>2.1823573339200319E-2</v>
      </c>
    </row>
    <row r="40" spans="1:3">
      <c r="A40" t="s">
        <v>143</v>
      </c>
      <c r="B40">
        <v>0.8304010989139452</v>
      </c>
      <c r="C40">
        <v>0.16141719030261267</v>
      </c>
    </row>
    <row r="41" spans="1:3">
      <c r="A41" t="s">
        <v>145</v>
      </c>
      <c r="B41">
        <v>1.9665126254761337E-3</v>
      </c>
      <c r="C41">
        <v>2.2901600664291151E-2</v>
      </c>
    </row>
    <row r="42" spans="1:3">
      <c r="A42" t="s">
        <v>147</v>
      </c>
      <c r="B42">
        <v>0.15331823770710715</v>
      </c>
      <c r="C42">
        <v>9.1333268426277481E-2</v>
      </c>
    </row>
    <row r="43" spans="1:3">
      <c r="A43" t="s">
        <v>149</v>
      </c>
      <c r="B43">
        <v>2.4673023190856857E-2</v>
      </c>
      <c r="C43">
        <v>4.2013654619636027E-2</v>
      </c>
    </row>
  </sheetData>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79"/>
  <sheetViews>
    <sheetView topLeftCell="L1" workbookViewId="0">
      <selection activeCell="U24" sqref="U24"/>
    </sheetView>
  </sheetViews>
  <sheetFormatPr baseColWidth="10" defaultColWidth="8.83203125" defaultRowHeight="15" x14ac:dyDescent="0"/>
  <cols>
    <col min="1" max="1" width="0" style="171" hidden="1" customWidth="1"/>
    <col min="2" max="4" width="8.83203125" style="171"/>
    <col min="5" max="5" width="26.1640625" style="171" customWidth="1"/>
    <col min="6" max="10" width="11.6640625" style="171" customWidth="1"/>
    <col min="11" max="11" width="10.1640625" style="171" customWidth="1"/>
    <col min="12" max="16" width="11.6640625" style="171" customWidth="1"/>
    <col min="17" max="17" width="10.33203125" style="171" customWidth="1"/>
    <col min="18" max="22" width="11.6640625" style="171" customWidth="1"/>
    <col min="23" max="23" width="10.5" style="171" customWidth="1"/>
    <col min="24" max="28" width="11.6640625" style="171" customWidth="1"/>
    <col min="29" max="29" width="10.83203125" style="171" customWidth="1"/>
    <col min="30" max="16384" width="8.83203125" style="171"/>
  </cols>
  <sheetData>
    <row r="1" spans="3:27">
      <c r="C1" s="27"/>
      <c r="D1" s="172"/>
      <c r="E1" s="27" t="s">
        <v>152</v>
      </c>
      <c r="F1" s="27"/>
      <c r="G1" s="173"/>
      <c r="H1" s="27" t="s">
        <v>153</v>
      </c>
      <c r="I1" s="27"/>
      <c r="J1" s="27"/>
      <c r="K1" s="27"/>
      <c r="L1" s="27"/>
      <c r="M1" s="174"/>
      <c r="N1" s="27" t="s">
        <v>154</v>
      </c>
      <c r="O1" s="27"/>
      <c r="P1" s="27"/>
      <c r="Q1" s="175"/>
      <c r="R1" s="27" t="s">
        <v>155</v>
      </c>
      <c r="S1" s="27"/>
      <c r="T1" s="27"/>
      <c r="U1" s="12"/>
      <c r="V1" s="27"/>
      <c r="W1" s="27"/>
      <c r="X1" s="27"/>
      <c r="Y1" s="27"/>
      <c r="Z1" s="27"/>
      <c r="AA1" s="27"/>
    </row>
    <row r="2" spans="3:27" ht="18">
      <c r="C2" s="28"/>
      <c r="D2" s="265" t="s">
        <v>156</v>
      </c>
      <c r="E2" s="265"/>
      <c r="F2" s="265"/>
      <c r="G2" s="265" t="s">
        <v>157</v>
      </c>
      <c r="H2" s="265"/>
      <c r="I2" s="28"/>
      <c r="J2" s="266" t="s">
        <v>158</v>
      </c>
      <c r="K2" s="266"/>
      <c r="L2" s="266"/>
      <c r="M2" s="266" t="s">
        <v>157</v>
      </c>
      <c r="N2" s="266"/>
      <c r="O2" s="28"/>
      <c r="P2" s="263" t="s">
        <v>159</v>
      </c>
      <c r="Q2" s="263"/>
      <c r="R2" s="263"/>
      <c r="S2" s="263" t="s">
        <v>157</v>
      </c>
      <c r="T2" s="263"/>
      <c r="U2" s="12"/>
      <c r="V2" s="264" t="s">
        <v>160</v>
      </c>
      <c r="W2" s="264"/>
      <c r="X2" s="264"/>
      <c r="Y2" s="264" t="s">
        <v>157</v>
      </c>
      <c r="Z2" s="264"/>
      <c r="AA2" s="27"/>
    </row>
    <row r="3" spans="3:27" ht="29" thickBot="1">
      <c r="C3" s="29"/>
      <c r="D3" s="179" t="s">
        <v>6</v>
      </c>
      <c r="E3" s="180" t="s">
        <v>7</v>
      </c>
      <c r="F3" s="181" t="s">
        <v>8</v>
      </c>
      <c r="G3" s="179" t="s">
        <v>6</v>
      </c>
      <c r="H3" s="180" t="s">
        <v>7</v>
      </c>
      <c r="I3" s="182" t="s">
        <v>161</v>
      </c>
      <c r="J3" s="179" t="s">
        <v>6</v>
      </c>
      <c r="K3" s="180" t="s">
        <v>7</v>
      </c>
      <c r="L3" s="181" t="s">
        <v>8</v>
      </c>
      <c r="M3" s="179" t="s">
        <v>6</v>
      </c>
      <c r="N3" s="180" t="s">
        <v>7</v>
      </c>
      <c r="O3" s="182" t="s">
        <v>161</v>
      </c>
      <c r="P3" s="179" t="s">
        <v>6</v>
      </c>
      <c r="Q3" s="180" t="s">
        <v>7</v>
      </c>
      <c r="R3" s="181" t="s">
        <v>8</v>
      </c>
      <c r="S3" s="179" t="s">
        <v>6</v>
      </c>
      <c r="T3" s="180" t="s">
        <v>7</v>
      </c>
      <c r="U3" s="182" t="s">
        <v>161</v>
      </c>
      <c r="V3" s="179" t="s">
        <v>6</v>
      </c>
      <c r="W3" s="180" t="s">
        <v>7</v>
      </c>
      <c r="X3" s="181" t="s">
        <v>8</v>
      </c>
      <c r="Y3" s="179" t="s">
        <v>6</v>
      </c>
      <c r="Z3" s="180" t="s">
        <v>7</v>
      </c>
      <c r="AA3" s="182" t="s">
        <v>161</v>
      </c>
    </row>
    <row r="4" spans="3:27" hidden="1">
      <c r="C4" s="27"/>
      <c r="D4" s="27"/>
      <c r="E4" s="27"/>
      <c r="F4" s="27"/>
      <c r="G4" s="27"/>
      <c r="H4" s="27"/>
      <c r="I4" s="27"/>
      <c r="J4" s="27"/>
      <c r="K4" s="27"/>
      <c r="L4" s="27"/>
      <c r="M4" s="27"/>
      <c r="N4" s="27"/>
      <c r="O4" s="27"/>
      <c r="P4" s="27"/>
      <c r="Q4" s="27"/>
      <c r="R4" s="27"/>
      <c r="S4" s="27"/>
      <c r="T4" s="27"/>
      <c r="U4" s="12"/>
      <c r="V4" s="27"/>
      <c r="W4" s="27"/>
      <c r="X4" s="27"/>
      <c r="Y4" s="27"/>
      <c r="Z4" s="27"/>
      <c r="AA4" s="27"/>
    </row>
    <row r="5" spans="3:27" hidden="1">
      <c r="C5" s="27" t="s">
        <v>13</v>
      </c>
      <c r="D5" s="30">
        <v>25781</v>
      </c>
      <c r="E5" s="30">
        <v>25921</v>
      </c>
      <c r="F5" s="30">
        <v>25806</v>
      </c>
      <c r="G5" s="30"/>
      <c r="H5" s="30"/>
      <c r="I5" s="30"/>
      <c r="J5" s="30">
        <v>25740</v>
      </c>
      <c r="K5" s="30">
        <v>25910</v>
      </c>
      <c r="L5" s="30">
        <v>25785</v>
      </c>
      <c r="M5" s="30"/>
      <c r="N5" s="30"/>
      <c r="O5" s="30"/>
      <c r="P5" s="30">
        <v>25862</v>
      </c>
      <c r="Q5" s="30">
        <v>25933</v>
      </c>
      <c r="R5" s="30">
        <v>25866</v>
      </c>
      <c r="S5" s="30"/>
      <c r="T5" s="30"/>
      <c r="U5" s="12"/>
      <c r="V5" s="30">
        <v>25716</v>
      </c>
      <c r="W5" s="30">
        <v>25830</v>
      </c>
      <c r="X5" s="30">
        <v>25724</v>
      </c>
      <c r="Y5" s="30"/>
      <c r="Z5" s="30"/>
      <c r="AA5" s="27"/>
    </row>
    <row r="6" spans="3:27" hidden="1">
      <c r="C6" s="27" t="s">
        <v>15</v>
      </c>
      <c r="D6" s="30">
        <v>10225</v>
      </c>
      <c r="E6" s="30">
        <v>10150</v>
      </c>
      <c r="F6" s="30">
        <v>10283</v>
      </c>
      <c r="G6" s="30"/>
      <c r="H6" s="30"/>
      <c r="I6" s="30"/>
      <c r="J6" s="30">
        <v>10200</v>
      </c>
      <c r="K6" s="30">
        <v>10209</v>
      </c>
      <c r="L6" s="30">
        <v>10324</v>
      </c>
      <c r="M6" s="30"/>
      <c r="N6" s="30"/>
      <c r="O6" s="30"/>
      <c r="P6" s="30">
        <v>9943</v>
      </c>
      <c r="Q6" s="30">
        <v>9970</v>
      </c>
      <c r="R6" s="30">
        <v>10032</v>
      </c>
      <c r="S6" s="30"/>
      <c r="T6" s="30"/>
      <c r="U6" s="12"/>
      <c r="V6" s="30">
        <v>10105</v>
      </c>
      <c r="W6" s="30">
        <v>10110</v>
      </c>
      <c r="X6" s="30">
        <v>10258</v>
      </c>
      <c r="Y6" s="30"/>
      <c r="Z6" s="30"/>
      <c r="AA6" s="27"/>
    </row>
    <row r="7" spans="3:27" hidden="1">
      <c r="C7" s="27" t="s">
        <v>17</v>
      </c>
      <c r="D7" s="30">
        <v>3042</v>
      </c>
      <c r="E7" s="30">
        <v>2962</v>
      </c>
      <c r="F7" s="30">
        <v>2967</v>
      </c>
      <c r="G7" s="30"/>
      <c r="H7" s="30"/>
      <c r="I7" s="30"/>
      <c r="J7" s="30">
        <v>3029</v>
      </c>
      <c r="K7" s="30">
        <v>2929</v>
      </c>
      <c r="L7" s="30">
        <v>2941</v>
      </c>
      <c r="M7" s="30"/>
      <c r="N7" s="30"/>
      <c r="O7" s="30"/>
      <c r="P7" s="30">
        <v>3158</v>
      </c>
      <c r="Q7" s="30">
        <v>3149</v>
      </c>
      <c r="R7" s="30">
        <v>3175</v>
      </c>
      <c r="S7" s="30"/>
      <c r="T7" s="30"/>
      <c r="U7" s="12"/>
      <c r="V7" s="30">
        <v>3216</v>
      </c>
      <c r="W7" s="30">
        <v>3108</v>
      </c>
      <c r="X7" s="30">
        <v>3086</v>
      </c>
      <c r="Y7" s="30"/>
      <c r="Z7" s="30"/>
      <c r="AA7" s="27"/>
    </row>
    <row r="8" spans="3:27" hidden="1">
      <c r="C8" s="27" t="s">
        <v>19</v>
      </c>
      <c r="D8" s="30">
        <v>825</v>
      </c>
      <c r="E8" s="30">
        <v>825</v>
      </c>
      <c r="F8" s="30">
        <v>846</v>
      </c>
      <c r="G8" s="30"/>
      <c r="H8" s="30"/>
      <c r="I8" s="30"/>
      <c r="J8" s="30">
        <v>842</v>
      </c>
      <c r="K8" s="30">
        <v>848</v>
      </c>
      <c r="L8" s="30">
        <v>823</v>
      </c>
      <c r="M8" s="30"/>
      <c r="N8" s="30"/>
      <c r="O8" s="30"/>
      <c r="P8" s="30">
        <v>881</v>
      </c>
      <c r="Q8" s="30">
        <v>842</v>
      </c>
      <c r="R8" s="30">
        <v>829</v>
      </c>
      <c r="S8" s="30"/>
      <c r="T8" s="30"/>
      <c r="U8" s="12"/>
      <c r="V8" s="30">
        <v>857</v>
      </c>
      <c r="W8" s="30">
        <v>846</v>
      </c>
      <c r="X8" s="30">
        <v>838</v>
      </c>
      <c r="Y8" s="30"/>
      <c r="Z8" s="30"/>
      <c r="AA8" s="27"/>
    </row>
    <row r="9" spans="3:27" hidden="1">
      <c r="C9" s="27" t="s">
        <v>21</v>
      </c>
      <c r="D9" s="30">
        <v>537</v>
      </c>
      <c r="E9" s="30">
        <v>531</v>
      </c>
      <c r="F9" s="30">
        <v>488</v>
      </c>
      <c r="G9" s="30"/>
      <c r="H9" s="30"/>
      <c r="I9" s="30"/>
      <c r="J9" s="30">
        <v>582</v>
      </c>
      <c r="K9" s="30">
        <v>523</v>
      </c>
      <c r="L9" s="30">
        <v>542</v>
      </c>
      <c r="M9" s="30"/>
      <c r="N9" s="30"/>
      <c r="O9" s="30"/>
      <c r="P9" s="30">
        <v>527</v>
      </c>
      <c r="Q9" s="30">
        <v>518</v>
      </c>
      <c r="R9" s="30">
        <v>506</v>
      </c>
      <c r="S9" s="30"/>
      <c r="T9" s="30"/>
      <c r="U9" s="12"/>
      <c r="V9" s="30">
        <v>518</v>
      </c>
      <c r="W9" s="30">
        <v>502</v>
      </c>
      <c r="X9" s="30">
        <v>487</v>
      </c>
      <c r="Y9" s="30"/>
      <c r="Z9" s="30"/>
      <c r="AA9" s="27"/>
    </row>
    <row r="10" spans="3:27" hidden="1">
      <c r="C10" s="27" t="s">
        <v>23</v>
      </c>
      <c r="D10" s="30">
        <v>199</v>
      </c>
      <c r="E10" s="30">
        <v>220</v>
      </c>
      <c r="F10" s="30">
        <v>220</v>
      </c>
      <c r="G10" s="30"/>
      <c r="H10" s="30"/>
      <c r="I10" s="30"/>
      <c r="J10" s="30">
        <v>216</v>
      </c>
      <c r="K10" s="30">
        <v>191</v>
      </c>
      <c r="L10" s="30">
        <v>194</v>
      </c>
      <c r="M10" s="30"/>
      <c r="N10" s="30"/>
      <c r="O10" s="30"/>
      <c r="P10" s="30">
        <v>239</v>
      </c>
      <c r="Q10" s="30">
        <v>198</v>
      </c>
      <c r="R10" s="30">
        <v>201</v>
      </c>
      <c r="S10" s="30"/>
      <c r="T10" s="30"/>
      <c r="U10" s="12"/>
      <c r="V10" s="30">
        <v>198</v>
      </c>
      <c r="W10" s="30">
        <v>212</v>
      </c>
      <c r="X10" s="30">
        <v>216</v>
      </c>
      <c r="Y10" s="30"/>
      <c r="Z10" s="30"/>
      <c r="AA10" s="27"/>
    </row>
    <row r="11" spans="3:27" hidden="1">
      <c r="C11" s="27"/>
      <c r="D11" s="30"/>
      <c r="E11" s="30"/>
      <c r="F11" s="30"/>
      <c r="G11" s="30"/>
      <c r="H11" s="30"/>
      <c r="I11" s="30"/>
      <c r="J11" s="30"/>
      <c r="K11" s="30"/>
      <c r="L11" s="30"/>
      <c r="M11" s="30"/>
      <c r="N11" s="30"/>
      <c r="O11" s="30"/>
      <c r="P11" s="30"/>
      <c r="Q11" s="30"/>
      <c r="R11" s="30"/>
      <c r="S11" s="30"/>
      <c r="T11" s="30"/>
      <c r="U11" s="12"/>
      <c r="V11" s="30"/>
      <c r="W11" s="30"/>
      <c r="X11" s="30"/>
      <c r="Y11" s="30"/>
      <c r="Z11" s="30"/>
      <c r="AA11" s="27"/>
    </row>
    <row r="12" spans="3:27" hidden="1">
      <c r="C12" s="27" t="s">
        <v>25</v>
      </c>
      <c r="D12" s="30">
        <v>54</v>
      </c>
      <c r="E12" s="30">
        <v>43</v>
      </c>
      <c r="F12" s="30">
        <v>38</v>
      </c>
      <c r="G12" s="30"/>
      <c r="H12" s="30"/>
      <c r="I12" s="30"/>
      <c r="J12" s="30">
        <v>49</v>
      </c>
      <c r="K12" s="30">
        <v>33</v>
      </c>
      <c r="L12" s="30">
        <v>29</v>
      </c>
      <c r="M12" s="30"/>
      <c r="N12" s="30"/>
      <c r="O12" s="30"/>
      <c r="P12" s="30">
        <v>44</v>
      </c>
      <c r="Q12" s="30">
        <v>37</v>
      </c>
      <c r="R12" s="30">
        <v>32</v>
      </c>
      <c r="S12" s="30"/>
      <c r="T12" s="30"/>
      <c r="U12" s="12"/>
      <c r="V12" s="30">
        <v>36</v>
      </c>
      <c r="W12" s="30">
        <v>35</v>
      </c>
      <c r="X12" s="30">
        <v>34</v>
      </c>
      <c r="Y12" s="30"/>
      <c r="Z12" s="30"/>
      <c r="AA12" s="27"/>
    </row>
    <row r="13" spans="3:27" hidden="1">
      <c r="C13" s="27" t="s">
        <v>27</v>
      </c>
      <c r="D13" s="30">
        <v>26</v>
      </c>
      <c r="E13" s="30">
        <v>23</v>
      </c>
      <c r="F13" s="30">
        <v>23</v>
      </c>
      <c r="G13" s="30"/>
      <c r="H13" s="30"/>
      <c r="I13" s="30"/>
      <c r="J13" s="30">
        <v>29</v>
      </c>
      <c r="K13" s="30">
        <v>22</v>
      </c>
      <c r="L13" s="30">
        <v>17</v>
      </c>
      <c r="M13" s="30"/>
      <c r="N13" s="30"/>
      <c r="O13" s="30"/>
      <c r="P13" s="30">
        <v>24</v>
      </c>
      <c r="Q13" s="30">
        <v>18</v>
      </c>
      <c r="R13" s="30">
        <v>21</v>
      </c>
      <c r="S13" s="30"/>
      <c r="T13" s="30"/>
      <c r="U13" s="12"/>
      <c r="V13" s="30">
        <v>20</v>
      </c>
      <c r="W13" s="30">
        <v>25</v>
      </c>
      <c r="X13" s="30">
        <v>10</v>
      </c>
      <c r="Y13" s="30"/>
      <c r="Z13" s="30"/>
      <c r="AA13" s="27"/>
    </row>
    <row r="14" spans="3:27" hidden="1">
      <c r="C14" s="27" t="s">
        <v>29</v>
      </c>
      <c r="D14" s="30">
        <v>30</v>
      </c>
      <c r="E14" s="30">
        <v>19</v>
      </c>
      <c r="F14" s="30">
        <v>18</v>
      </c>
      <c r="G14" s="30"/>
      <c r="H14" s="30"/>
      <c r="I14" s="30"/>
      <c r="J14" s="30">
        <v>27</v>
      </c>
      <c r="K14" s="30">
        <v>14</v>
      </c>
      <c r="L14" s="30">
        <v>15</v>
      </c>
      <c r="M14" s="30"/>
      <c r="N14" s="30"/>
      <c r="O14" s="30"/>
      <c r="P14" s="30">
        <v>22</v>
      </c>
      <c r="Q14" s="30">
        <v>13</v>
      </c>
      <c r="R14" s="30">
        <v>12</v>
      </c>
      <c r="S14" s="30"/>
      <c r="T14" s="30"/>
      <c r="U14" s="12"/>
      <c r="V14" s="30">
        <v>19</v>
      </c>
      <c r="W14" s="30">
        <v>23</v>
      </c>
      <c r="X14" s="30">
        <v>24</v>
      </c>
      <c r="Y14" s="30"/>
      <c r="Z14" s="30"/>
      <c r="AA14" s="27"/>
    </row>
    <row r="15" spans="3:27" hidden="1">
      <c r="C15" s="27" t="s">
        <v>31</v>
      </c>
      <c r="D15" s="30">
        <v>28</v>
      </c>
      <c r="E15" s="30">
        <v>17</v>
      </c>
      <c r="F15" s="30">
        <v>11</v>
      </c>
      <c r="G15" s="30"/>
      <c r="H15" s="30"/>
      <c r="I15" s="30"/>
      <c r="J15" s="30">
        <v>22</v>
      </c>
      <c r="K15" s="30">
        <v>9</v>
      </c>
      <c r="L15" s="30">
        <v>16</v>
      </c>
      <c r="M15" s="30"/>
      <c r="N15" s="30"/>
      <c r="O15" s="30"/>
      <c r="P15" s="30">
        <v>23</v>
      </c>
      <c r="Q15" s="30">
        <v>14</v>
      </c>
      <c r="R15" s="30">
        <v>13</v>
      </c>
      <c r="S15" s="30"/>
      <c r="T15" s="30"/>
      <c r="U15" s="12"/>
      <c r="V15" s="30">
        <v>12</v>
      </c>
      <c r="W15" s="30">
        <v>9</v>
      </c>
      <c r="X15" s="30">
        <v>12</v>
      </c>
      <c r="Y15" s="30"/>
      <c r="Z15" s="30"/>
      <c r="AA15" s="27"/>
    </row>
    <row r="16" spans="3:27" hidden="1">
      <c r="C16" s="27" t="s">
        <v>33</v>
      </c>
      <c r="D16" s="30">
        <v>34</v>
      </c>
      <c r="E16" s="30">
        <v>36</v>
      </c>
      <c r="F16" s="30">
        <v>23</v>
      </c>
      <c r="G16" s="30"/>
      <c r="H16" s="30"/>
      <c r="I16" s="30"/>
      <c r="J16" s="30">
        <v>33</v>
      </c>
      <c r="K16" s="30">
        <v>23</v>
      </c>
      <c r="L16" s="30">
        <v>31</v>
      </c>
      <c r="M16" s="30"/>
      <c r="N16" s="30"/>
      <c r="O16" s="30"/>
      <c r="P16" s="30">
        <v>36</v>
      </c>
      <c r="Q16" s="30">
        <v>16</v>
      </c>
      <c r="R16" s="30">
        <v>18</v>
      </c>
      <c r="S16" s="30"/>
      <c r="T16" s="30"/>
      <c r="U16" s="12"/>
      <c r="V16" s="30">
        <v>26</v>
      </c>
      <c r="W16" s="30">
        <v>27</v>
      </c>
      <c r="X16" s="30">
        <v>33</v>
      </c>
      <c r="Y16" s="30"/>
      <c r="Z16" s="30"/>
      <c r="AA16" s="27"/>
    </row>
    <row r="17" spans="3:27" hidden="1">
      <c r="C17" s="27" t="s">
        <v>35</v>
      </c>
      <c r="D17" s="30">
        <v>35</v>
      </c>
      <c r="E17" s="30">
        <v>35</v>
      </c>
      <c r="F17" s="30">
        <v>31</v>
      </c>
      <c r="G17" s="30"/>
      <c r="H17" s="30"/>
      <c r="I17" s="30"/>
      <c r="J17" s="30">
        <v>51</v>
      </c>
      <c r="K17" s="30">
        <v>37</v>
      </c>
      <c r="L17" s="30">
        <v>31</v>
      </c>
      <c r="M17" s="30"/>
      <c r="N17" s="30"/>
      <c r="O17" s="30"/>
      <c r="P17" s="30">
        <v>36</v>
      </c>
      <c r="Q17" s="30">
        <v>32</v>
      </c>
      <c r="R17" s="30">
        <v>30</v>
      </c>
      <c r="S17" s="30"/>
      <c r="T17" s="30"/>
      <c r="U17" s="12"/>
      <c r="V17" s="30">
        <v>26</v>
      </c>
      <c r="W17" s="30">
        <v>27</v>
      </c>
      <c r="X17" s="30">
        <v>37</v>
      </c>
      <c r="Y17" s="30"/>
      <c r="Z17" s="30"/>
      <c r="AA17" s="27"/>
    </row>
    <row r="18" spans="3:27" hidden="1">
      <c r="C18" s="27" t="s">
        <v>37</v>
      </c>
      <c r="D18" s="30">
        <v>37</v>
      </c>
      <c r="E18" s="30">
        <v>46</v>
      </c>
      <c r="F18" s="30">
        <v>37</v>
      </c>
      <c r="G18" s="30"/>
      <c r="H18" s="30"/>
      <c r="I18" s="30"/>
      <c r="J18" s="30">
        <v>35</v>
      </c>
      <c r="K18" s="30">
        <v>41</v>
      </c>
      <c r="L18" s="30">
        <v>36</v>
      </c>
      <c r="M18" s="30"/>
      <c r="N18" s="30"/>
      <c r="O18" s="30"/>
      <c r="P18" s="30">
        <v>63</v>
      </c>
      <c r="Q18" s="30">
        <v>59</v>
      </c>
      <c r="R18" s="30">
        <v>41</v>
      </c>
      <c r="S18" s="30"/>
      <c r="T18" s="30"/>
      <c r="U18" s="12"/>
      <c r="V18" s="30">
        <v>42</v>
      </c>
      <c r="W18" s="30">
        <v>36</v>
      </c>
      <c r="X18" s="30">
        <v>33</v>
      </c>
      <c r="Y18" s="30"/>
      <c r="Z18" s="30"/>
      <c r="AA18" s="27"/>
    </row>
    <row r="19" spans="3:27" hidden="1">
      <c r="C19" s="27" t="s">
        <v>39</v>
      </c>
      <c r="D19" s="30">
        <v>16</v>
      </c>
      <c r="E19" s="30">
        <v>7</v>
      </c>
      <c r="F19" s="30">
        <v>10</v>
      </c>
      <c r="G19" s="30"/>
      <c r="H19" s="30"/>
      <c r="I19" s="30"/>
      <c r="J19" s="30">
        <v>18</v>
      </c>
      <c r="K19" s="30">
        <v>10</v>
      </c>
      <c r="L19" s="30">
        <v>5</v>
      </c>
      <c r="M19" s="30"/>
      <c r="N19" s="30"/>
      <c r="O19" s="30"/>
      <c r="P19" s="30">
        <v>35</v>
      </c>
      <c r="Q19" s="30">
        <v>24</v>
      </c>
      <c r="R19" s="30">
        <v>17</v>
      </c>
      <c r="S19" s="30"/>
      <c r="T19" s="30"/>
      <c r="U19" s="12"/>
      <c r="V19" s="30">
        <v>12</v>
      </c>
      <c r="W19" s="30">
        <v>8</v>
      </c>
      <c r="X19" s="30">
        <v>6</v>
      </c>
      <c r="Y19" s="30"/>
      <c r="Z19" s="30"/>
      <c r="AA19" s="27"/>
    </row>
    <row r="20" spans="3:27" hidden="1">
      <c r="C20" s="27"/>
      <c r="D20" s="30"/>
      <c r="E20" s="30"/>
      <c r="F20" s="30"/>
      <c r="G20" s="30"/>
      <c r="H20" s="30"/>
      <c r="I20" s="30"/>
      <c r="J20" s="30"/>
      <c r="K20" s="30"/>
      <c r="L20" s="30"/>
      <c r="M20" s="30"/>
      <c r="N20" s="30"/>
      <c r="O20" s="30"/>
      <c r="P20" s="30"/>
      <c r="Q20" s="30"/>
      <c r="R20" s="30"/>
      <c r="S20" s="30"/>
      <c r="T20" s="30"/>
      <c r="U20" s="12"/>
      <c r="V20" s="30"/>
      <c r="W20" s="30"/>
      <c r="X20" s="30"/>
      <c r="Y20" s="30"/>
      <c r="Z20" s="30"/>
      <c r="AA20" s="27"/>
    </row>
    <row r="21" spans="3:27" hidden="1">
      <c r="C21" s="32" t="s">
        <v>162</v>
      </c>
      <c r="D21" s="21">
        <v>54</v>
      </c>
      <c r="E21" s="21">
        <v>56</v>
      </c>
      <c r="F21" s="21">
        <v>45</v>
      </c>
      <c r="G21" s="21"/>
      <c r="H21" s="21"/>
      <c r="I21" s="21"/>
      <c r="J21" s="21">
        <v>57</v>
      </c>
      <c r="K21" s="21">
        <v>48</v>
      </c>
      <c r="L21" s="21">
        <v>45</v>
      </c>
      <c r="M21" s="21"/>
      <c r="N21" s="21"/>
      <c r="O21" s="21"/>
      <c r="P21" s="21">
        <v>62</v>
      </c>
      <c r="Q21" s="21">
        <v>57</v>
      </c>
      <c r="R21" s="21">
        <v>44</v>
      </c>
      <c r="S21" s="21"/>
      <c r="T21" s="21"/>
      <c r="U21" s="33"/>
      <c r="V21" s="21">
        <v>45</v>
      </c>
      <c r="W21" s="21">
        <v>45</v>
      </c>
      <c r="X21" s="21">
        <v>49</v>
      </c>
      <c r="Y21" s="21"/>
      <c r="Z21" s="21"/>
      <c r="AA21" s="31"/>
    </row>
    <row r="22" spans="3:27" hidden="1">
      <c r="C22" s="32" t="s">
        <v>404</v>
      </c>
      <c r="D22" s="32"/>
      <c r="E22" s="32"/>
      <c r="F22" s="32"/>
      <c r="G22" s="32"/>
      <c r="H22" s="32"/>
      <c r="I22" s="21"/>
      <c r="J22" s="21"/>
      <c r="K22" s="21"/>
      <c r="L22" s="21"/>
      <c r="M22" s="21"/>
      <c r="N22" s="21"/>
      <c r="O22" s="21"/>
      <c r="P22" s="21"/>
      <c r="Q22" s="21"/>
      <c r="R22" s="21"/>
      <c r="S22" s="21"/>
      <c r="T22" s="21"/>
      <c r="U22" s="33"/>
      <c r="V22" s="21"/>
      <c r="W22" s="21"/>
      <c r="X22" s="21"/>
      <c r="Y22" s="21"/>
      <c r="Z22" s="21"/>
      <c r="AA22" s="31"/>
    </row>
    <row r="23" spans="3:27" hidden="1">
      <c r="C23" s="27"/>
      <c r="D23" s="30"/>
      <c r="E23" s="30"/>
      <c r="F23" s="30"/>
      <c r="G23" s="30"/>
      <c r="H23" s="30"/>
      <c r="I23" s="30"/>
      <c r="J23" s="30"/>
      <c r="K23" s="30"/>
      <c r="L23" s="30"/>
      <c r="M23" s="30"/>
      <c r="N23" s="30"/>
      <c r="O23" s="30"/>
      <c r="P23" s="30"/>
      <c r="Q23" s="30"/>
      <c r="R23" s="30"/>
      <c r="S23" s="30"/>
      <c r="T23" s="30"/>
      <c r="U23" s="12"/>
      <c r="V23" s="30"/>
      <c r="W23" s="30"/>
      <c r="X23" s="30"/>
      <c r="Y23" s="30"/>
      <c r="Z23" s="30"/>
      <c r="AA23" s="27"/>
    </row>
    <row r="24" spans="3:27">
      <c r="C24" s="183" t="s">
        <v>41</v>
      </c>
      <c r="D24" s="184">
        <v>3</v>
      </c>
      <c r="E24" s="184">
        <v>2</v>
      </c>
      <c r="F24" s="184">
        <v>0</v>
      </c>
      <c r="G24" s="184"/>
      <c r="H24" s="184"/>
      <c r="I24" s="186">
        <v>0.01</v>
      </c>
      <c r="J24" s="184">
        <v>6</v>
      </c>
      <c r="K24" s="184">
        <v>1</v>
      </c>
      <c r="L24" s="184">
        <v>2</v>
      </c>
      <c r="M24" s="184">
        <v>4</v>
      </c>
      <c r="N24" s="184">
        <v>-1</v>
      </c>
      <c r="O24" s="185">
        <v>-0.21</v>
      </c>
      <c r="P24" s="184">
        <v>19</v>
      </c>
      <c r="Q24" s="184">
        <v>13</v>
      </c>
      <c r="R24" s="184">
        <v>14</v>
      </c>
      <c r="S24" s="184"/>
      <c r="T24" s="184"/>
      <c r="U24" s="186">
        <v>0.01</v>
      </c>
      <c r="V24" s="184">
        <v>0</v>
      </c>
      <c r="W24" s="184">
        <v>1</v>
      </c>
      <c r="X24" s="184">
        <v>1</v>
      </c>
      <c r="Y24" s="184"/>
      <c r="Z24" s="184"/>
      <c r="AA24" s="183"/>
    </row>
    <row r="25" spans="3:27">
      <c r="C25" s="27" t="s">
        <v>43</v>
      </c>
      <c r="D25" s="30">
        <v>541</v>
      </c>
      <c r="E25" s="30">
        <v>24</v>
      </c>
      <c r="F25" s="30">
        <v>18</v>
      </c>
      <c r="G25" s="30">
        <v>523</v>
      </c>
      <c r="H25" s="30">
        <v>7</v>
      </c>
      <c r="I25" s="186">
        <v>0.01</v>
      </c>
      <c r="J25" s="30">
        <v>893</v>
      </c>
      <c r="K25" s="30">
        <v>13</v>
      </c>
      <c r="L25" s="30">
        <v>16</v>
      </c>
      <c r="M25" s="187">
        <v>877</v>
      </c>
      <c r="N25" s="187">
        <v>-2</v>
      </c>
      <c r="O25" s="188">
        <v>0</v>
      </c>
      <c r="P25" s="30">
        <v>344</v>
      </c>
      <c r="Q25" s="30">
        <v>66</v>
      </c>
      <c r="R25" s="30">
        <v>64</v>
      </c>
      <c r="S25" s="30">
        <v>280</v>
      </c>
      <c r="T25" s="30">
        <v>2</v>
      </c>
      <c r="U25" s="186">
        <v>0.01</v>
      </c>
      <c r="V25" s="30">
        <v>23</v>
      </c>
      <c r="W25" s="30">
        <v>23</v>
      </c>
      <c r="X25" s="30">
        <v>25</v>
      </c>
      <c r="Y25" s="30">
        <v>-2</v>
      </c>
      <c r="Z25" s="30">
        <v>-2</v>
      </c>
      <c r="AA25" s="186">
        <v>1.19</v>
      </c>
    </row>
    <row r="26" spans="3:27">
      <c r="C26" s="27" t="s">
        <v>45</v>
      </c>
      <c r="D26" s="30">
        <v>2864</v>
      </c>
      <c r="E26" s="30">
        <v>390</v>
      </c>
      <c r="F26" s="30">
        <v>205</v>
      </c>
      <c r="G26" s="30">
        <v>2659</v>
      </c>
      <c r="H26" s="30">
        <v>185</v>
      </c>
      <c r="I26" s="186">
        <v>7.0000000000000007E-2</v>
      </c>
      <c r="J26" s="30">
        <v>3210</v>
      </c>
      <c r="K26" s="30">
        <v>271</v>
      </c>
      <c r="L26" s="30">
        <v>288</v>
      </c>
      <c r="M26" s="187">
        <v>2923</v>
      </c>
      <c r="N26" s="187">
        <v>-16</v>
      </c>
      <c r="O26" s="188">
        <v>-0.01</v>
      </c>
      <c r="P26" s="30">
        <v>1941</v>
      </c>
      <c r="Q26" s="30">
        <v>36</v>
      </c>
      <c r="R26" s="30">
        <v>16</v>
      </c>
      <c r="S26" s="30">
        <v>1925</v>
      </c>
      <c r="T26" s="30">
        <v>20</v>
      </c>
      <c r="U26" s="186">
        <v>0.01</v>
      </c>
      <c r="V26" s="30">
        <v>291</v>
      </c>
      <c r="W26" s="30">
        <v>14</v>
      </c>
      <c r="X26" s="30">
        <v>10</v>
      </c>
      <c r="Y26" s="30">
        <v>281</v>
      </c>
      <c r="Z26" s="30">
        <v>4</v>
      </c>
      <c r="AA26" s="186">
        <v>0.01</v>
      </c>
    </row>
    <row r="27" spans="3:27">
      <c r="C27" s="27" t="s">
        <v>47</v>
      </c>
      <c r="D27" s="30">
        <v>2947</v>
      </c>
      <c r="E27" s="30">
        <v>1222</v>
      </c>
      <c r="F27" s="30">
        <v>818</v>
      </c>
      <c r="G27" s="30">
        <v>2129</v>
      </c>
      <c r="H27" s="30">
        <v>404</v>
      </c>
      <c r="I27" s="186">
        <v>0.19</v>
      </c>
      <c r="J27" s="30">
        <v>2120</v>
      </c>
      <c r="K27" s="30">
        <v>583</v>
      </c>
      <c r="L27" s="30">
        <v>514</v>
      </c>
      <c r="M27" s="187">
        <v>1606</v>
      </c>
      <c r="N27" s="187">
        <v>69</v>
      </c>
      <c r="O27" s="188">
        <v>0.04</v>
      </c>
      <c r="P27" s="30">
        <v>1167</v>
      </c>
      <c r="Q27" s="30">
        <v>42</v>
      </c>
      <c r="R27" s="30">
        <v>31</v>
      </c>
      <c r="S27" s="30">
        <v>1136</v>
      </c>
      <c r="T27" s="30">
        <v>11</v>
      </c>
      <c r="U27" s="186">
        <v>0.01</v>
      </c>
      <c r="V27" s="30">
        <v>175</v>
      </c>
      <c r="W27" s="30">
        <v>33</v>
      </c>
      <c r="X27" s="30">
        <v>20</v>
      </c>
      <c r="Y27" s="30">
        <v>155</v>
      </c>
      <c r="Z27" s="30">
        <v>12</v>
      </c>
      <c r="AA27" s="186">
        <v>0.08</v>
      </c>
    </row>
    <row r="28" spans="3:27">
      <c r="C28" s="27" t="s">
        <v>49</v>
      </c>
      <c r="D28" s="30">
        <v>1909</v>
      </c>
      <c r="E28" s="30">
        <v>183</v>
      </c>
      <c r="F28" s="30">
        <v>74</v>
      </c>
      <c r="G28" s="30">
        <v>1835</v>
      </c>
      <c r="H28" s="30">
        <v>109</v>
      </c>
      <c r="I28" s="186">
        <v>0.06</v>
      </c>
      <c r="J28" s="30">
        <v>1886</v>
      </c>
      <c r="K28" s="30">
        <v>970</v>
      </c>
      <c r="L28" s="30">
        <v>850</v>
      </c>
      <c r="M28" s="187">
        <v>1036</v>
      </c>
      <c r="N28" s="187">
        <v>120</v>
      </c>
      <c r="O28" s="188">
        <v>0.12</v>
      </c>
      <c r="P28" s="30">
        <v>1317</v>
      </c>
      <c r="Q28" s="30">
        <v>612</v>
      </c>
      <c r="R28" s="30">
        <v>501</v>
      </c>
      <c r="S28" s="30">
        <v>816</v>
      </c>
      <c r="T28" s="30">
        <v>111</v>
      </c>
      <c r="U28" s="186">
        <v>0.14000000000000001</v>
      </c>
      <c r="V28" s="30">
        <v>157</v>
      </c>
      <c r="W28" s="30">
        <v>152</v>
      </c>
      <c r="X28" s="30">
        <v>90</v>
      </c>
      <c r="Y28" s="30">
        <v>67</v>
      </c>
      <c r="Z28" s="30">
        <v>61</v>
      </c>
      <c r="AA28" s="186">
        <v>0.91</v>
      </c>
    </row>
    <row r="29" spans="3:27">
      <c r="C29" s="27" t="s">
        <v>51</v>
      </c>
      <c r="D29" s="30">
        <v>5886</v>
      </c>
      <c r="E29" s="30">
        <v>1546</v>
      </c>
      <c r="F29" s="30">
        <v>958</v>
      </c>
      <c r="G29" s="30">
        <v>4929</v>
      </c>
      <c r="H29" s="30">
        <v>588</v>
      </c>
      <c r="I29" s="186">
        <v>0.12</v>
      </c>
      <c r="J29" s="30">
        <v>5769</v>
      </c>
      <c r="K29" s="30">
        <v>1385</v>
      </c>
      <c r="L29" s="30">
        <v>1343</v>
      </c>
      <c r="M29" s="187">
        <v>4426</v>
      </c>
      <c r="N29" s="187">
        <v>41</v>
      </c>
      <c r="O29" s="188">
        <v>0.01</v>
      </c>
      <c r="P29" s="30">
        <v>3382</v>
      </c>
      <c r="Q29" s="30">
        <v>220</v>
      </c>
      <c r="R29" s="30">
        <v>212</v>
      </c>
      <c r="S29" s="30">
        <v>3170</v>
      </c>
      <c r="T29" s="30">
        <v>8</v>
      </c>
      <c r="U29" s="186">
        <v>0</v>
      </c>
      <c r="V29" s="30">
        <v>442</v>
      </c>
      <c r="W29" s="30">
        <v>35</v>
      </c>
      <c r="X29" s="30">
        <v>28</v>
      </c>
      <c r="Y29" s="30">
        <v>414</v>
      </c>
      <c r="Z29" s="30">
        <v>7</v>
      </c>
      <c r="AA29" s="186">
        <v>0.02</v>
      </c>
    </row>
    <row r="30" spans="3:27">
      <c r="C30" s="27" t="s">
        <v>53</v>
      </c>
      <c r="D30" s="30">
        <v>559</v>
      </c>
      <c r="E30" s="30">
        <v>44</v>
      </c>
      <c r="F30" s="30">
        <v>31</v>
      </c>
      <c r="G30" s="30">
        <v>528</v>
      </c>
      <c r="H30" s="30">
        <v>12</v>
      </c>
      <c r="I30" s="186">
        <v>0.02</v>
      </c>
      <c r="J30" s="30">
        <v>860</v>
      </c>
      <c r="K30" s="30">
        <v>24</v>
      </c>
      <c r="L30" s="30">
        <v>9</v>
      </c>
      <c r="M30" s="187">
        <v>851</v>
      </c>
      <c r="N30" s="187">
        <v>15</v>
      </c>
      <c r="O30" s="188">
        <v>0.02</v>
      </c>
      <c r="P30" s="30">
        <v>488</v>
      </c>
      <c r="Q30" s="30">
        <v>26</v>
      </c>
      <c r="R30" s="30">
        <v>28</v>
      </c>
      <c r="S30" s="30">
        <v>461</v>
      </c>
      <c r="T30" s="30">
        <v>-2</v>
      </c>
      <c r="U30" s="186">
        <v>0</v>
      </c>
      <c r="V30" s="30">
        <v>57</v>
      </c>
      <c r="W30" s="30">
        <v>10</v>
      </c>
      <c r="X30" s="30">
        <v>8</v>
      </c>
      <c r="Y30" s="30">
        <v>50</v>
      </c>
      <c r="Z30" s="30">
        <v>2</v>
      </c>
      <c r="AA30" s="186">
        <v>0.04</v>
      </c>
    </row>
    <row r="31" spans="3:27">
      <c r="C31" s="27" t="s">
        <v>55</v>
      </c>
      <c r="D31" s="30">
        <v>3588</v>
      </c>
      <c r="E31" s="30">
        <v>80</v>
      </c>
      <c r="F31" s="30">
        <v>49</v>
      </c>
      <c r="G31" s="30">
        <v>3539</v>
      </c>
      <c r="H31" s="30">
        <v>31</v>
      </c>
      <c r="I31" s="186">
        <v>0.01</v>
      </c>
      <c r="J31" s="30">
        <v>7807</v>
      </c>
      <c r="K31" s="30">
        <v>185</v>
      </c>
      <c r="L31" s="30">
        <v>94</v>
      </c>
      <c r="M31" s="187">
        <v>7713</v>
      </c>
      <c r="N31" s="187">
        <v>91</v>
      </c>
      <c r="O31" s="188">
        <v>0.01</v>
      </c>
      <c r="P31" s="30">
        <v>2493</v>
      </c>
      <c r="Q31" s="30">
        <v>70</v>
      </c>
      <c r="R31" s="30">
        <v>49</v>
      </c>
      <c r="S31" s="30">
        <v>2444</v>
      </c>
      <c r="T31" s="30">
        <v>21</v>
      </c>
      <c r="U31" s="186">
        <v>0.01</v>
      </c>
      <c r="V31" s="30">
        <v>605</v>
      </c>
      <c r="W31" s="30">
        <v>30</v>
      </c>
      <c r="X31" s="30">
        <v>17</v>
      </c>
      <c r="Y31" s="30">
        <v>588</v>
      </c>
      <c r="Z31" s="30">
        <v>13</v>
      </c>
      <c r="AA31" s="186">
        <v>0.02</v>
      </c>
    </row>
    <row r="32" spans="3:27">
      <c r="C32" s="27" t="s">
        <v>57</v>
      </c>
      <c r="D32" s="30">
        <v>8982</v>
      </c>
      <c r="E32" s="30">
        <v>5517</v>
      </c>
      <c r="F32" s="30">
        <v>3252</v>
      </c>
      <c r="G32" s="30">
        <v>5731</v>
      </c>
      <c r="H32" s="30">
        <v>2266</v>
      </c>
      <c r="I32" s="186">
        <v>0.4</v>
      </c>
      <c r="J32" s="30">
        <v>5282</v>
      </c>
      <c r="K32" s="30">
        <v>3209</v>
      </c>
      <c r="L32" s="30">
        <v>2983</v>
      </c>
      <c r="M32" s="187">
        <v>2299</v>
      </c>
      <c r="N32" s="187">
        <v>225</v>
      </c>
      <c r="O32" s="188">
        <v>0.1</v>
      </c>
      <c r="P32" s="30">
        <v>2397</v>
      </c>
      <c r="Q32" s="30">
        <v>845</v>
      </c>
      <c r="R32" s="30">
        <v>692</v>
      </c>
      <c r="S32" s="30">
        <v>1705</v>
      </c>
      <c r="T32" s="30">
        <v>152</v>
      </c>
      <c r="U32" s="186">
        <v>0.09</v>
      </c>
      <c r="V32" s="30">
        <v>222</v>
      </c>
      <c r="W32" s="30">
        <v>13</v>
      </c>
      <c r="X32" s="30">
        <v>3</v>
      </c>
      <c r="Y32" s="30">
        <v>219</v>
      </c>
      <c r="Z32" s="30">
        <v>10</v>
      </c>
      <c r="AA32" s="186">
        <v>0.05</v>
      </c>
    </row>
    <row r="33" spans="3:27">
      <c r="C33" s="27" t="s">
        <v>59</v>
      </c>
      <c r="D33" s="30">
        <v>1894</v>
      </c>
      <c r="E33" s="30">
        <v>385</v>
      </c>
      <c r="F33" s="30">
        <v>221</v>
      </c>
      <c r="G33" s="30">
        <v>1673</v>
      </c>
      <c r="H33" s="30">
        <v>164</v>
      </c>
      <c r="I33" s="186">
        <v>0.1</v>
      </c>
      <c r="J33" s="30">
        <v>3372</v>
      </c>
      <c r="K33" s="30">
        <v>354</v>
      </c>
      <c r="L33" s="30">
        <v>336</v>
      </c>
      <c r="M33" s="187">
        <v>3037</v>
      </c>
      <c r="N33" s="187">
        <v>18</v>
      </c>
      <c r="O33" s="188">
        <v>0.01</v>
      </c>
      <c r="P33" s="30">
        <v>1632</v>
      </c>
      <c r="Q33" s="30">
        <v>61</v>
      </c>
      <c r="R33" s="30">
        <v>68</v>
      </c>
      <c r="S33" s="30">
        <v>1564</v>
      </c>
      <c r="T33" s="30">
        <v>-8</v>
      </c>
      <c r="U33" s="186">
        <v>0</v>
      </c>
      <c r="V33" s="30">
        <v>263</v>
      </c>
      <c r="W33" s="30">
        <v>6</v>
      </c>
      <c r="X33" s="30">
        <v>0</v>
      </c>
      <c r="Y33" s="30">
        <v>263</v>
      </c>
      <c r="Z33" s="30">
        <v>6</v>
      </c>
      <c r="AA33" s="186">
        <v>0.02</v>
      </c>
    </row>
    <row r="34" spans="3:27">
      <c r="C34" s="173" t="s">
        <v>61</v>
      </c>
      <c r="D34" s="189">
        <v>1841</v>
      </c>
      <c r="E34" s="189">
        <v>1752</v>
      </c>
      <c r="F34" s="189">
        <v>1574</v>
      </c>
      <c r="G34" s="189">
        <v>267</v>
      </c>
      <c r="H34" s="189">
        <v>178</v>
      </c>
      <c r="I34" s="190">
        <v>0.67</v>
      </c>
      <c r="J34" s="189">
        <v>2238</v>
      </c>
      <c r="K34" s="189">
        <v>2107</v>
      </c>
      <c r="L34" s="189">
        <v>2002</v>
      </c>
      <c r="M34" s="189">
        <v>236</v>
      </c>
      <c r="N34" s="189">
        <v>105</v>
      </c>
      <c r="O34" s="190">
        <v>0.45</v>
      </c>
      <c r="P34" s="189">
        <v>1356</v>
      </c>
      <c r="Q34" s="189">
        <v>1238</v>
      </c>
      <c r="R34" s="189">
        <v>1013</v>
      </c>
      <c r="S34" s="189">
        <v>344</v>
      </c>
      <c r="T34" s="189">
        <v>226</v>
      </c>
      <c r="U34" s="190">
        <v>0.66</v>
      </c>
      <c r="V34" s="189">
        <v>217</v>
      </c>
      <c r="W34" s="189">
        <v>230</v>
      </c>
      <c r="X34" s="189">
        <v>201</v>
      </c>
      <c r="Y34" s="189">
        <v>16</v>
      </c>
      <c r="Z34" s="189">
        <v>28</v>
      </c>
      <c r="AA34" s="190">
        <v>1.77</v>
      </c>
    </row>
    <row r="35" spans="3:27">
      <c r="C35" s="27" t="s">
        <v>63</v>
      </c>
      <c r="D35" s="30">
        <v>1803</v>
      </c>
      <c r="E35" s="30">
        <v>46</v>
      </c>
      <c r="F35" s="30">
        <v>29</v>
      </c>
      <c r="G35" s="30">
        <v>1775</v>
      </c>
      <c r="H35" s="30">
        <v>17</v>
      </c>
      <c r="I35" s="186">
        <v>0.01</v>
      </c>
      <c r="J35" s="30">
        <v>2028</v>
      </c>
      <c r="K35" s="30">
        <v>1215</v>
      </c>
      <c r="L35" s="30">
        <v>1150</v>
      </c>
      <c r="M35" s="187">
        <v>877</v>
      </c>
      <c r="N35" s="187">
        <v>65</v>
      </c>
      <c r="O35" s="188">
        <v>7.0000000000000007E-2</v>
      </c>
      <c r="P35" s="30">
        <v>1594</v>
      </c>
      <c r="Q35" s="30">
        <v>377</v>
      </c>
      <c r="R35" s="30">
        <v>319</v>
      </c>
      <c r="S35" s="30">
        <v>1275</v>
      </c>
      <c r="T35" s="30">
        <v>58</v>
      </c>
      <c r="U35" s="186">
        <v>0.05</v>
      </c>
      <c r="V35" s="30">
        <v>224</v>
      </c>
      <c r="W35" s="30">
        <v>7</v>
      </c>
      <c r="X35" s="30">
        <v>5</v>
      </c>
      <c r="Y35" s="30">
        <v>219</v>
      </c>
      <c r="Z35" s="30">
        <v>2</v>
      </c>
      <c r="AA35" s="186">
        <v>0.01</v>
      </c>
    </row>
    <row r="36" spans="3:27">
      <c r="C36" s="27" t="s">
        <v>65</v>
      </c>
      <c r="D36" s="30">
        <v>288</v>
      </c>
      <c r="E36" s="30">
        <v>212</v>
      </c>
      <c r="F36" s="30">
        <v>147</v>
      </c>
      <c r="G36" s="30">
        <v>141</v>
      </c>
      <c r="H36" s="30">
        <v>65</v>
      </c>
      <c r="I36" s="186">
        <v>0.46</v>
      </c>
      <c r="J36" s="30">
        <v>274</v>
      </c>
      <c r="K36" s="30">
        <v>182</v>
      </c>
      <c r="L36" s="30">
        <v>178</v>
      </c>
      <c r="M36" s="187">
        <v>96</v>
      </c>
      <c r="N36" s="187">
        <v>4</v>
      </c>
      <c r="O36" s="188">
        <v>0.04</v>
      </c>
      <c r="P36" s="30">
        <v>145</v>
      </c>
      <c r="Q36" s="30">
        <v>114</v>
      </c>
      <c r="R36" s="30">
        <v>102</v>
      </c>
      <c r="S36" s="30">
        <v>43</v>
      </c>
      <c r="T36" s="30">
        <v>12</v>
      </c>
      <c r="U36" s="186">
        <v>0.28000000000000003</v>
      </c>
      <c r="V36" s="30">
        <v>40</v>
      </c>
      <c r="W36" s="30">
        <v>31</v>
      </c>
      <c r="X36" s="30">
        <v>26</v>
      </c>
      <c r="Y36" s="30">
        <v>14</v>
      </c>
      <c r="Z36" s="30">
        <v>5</v>
      </c>
      <c r="AA36" s="186">
        <v>0.34</v>
      </c>
    </row>
    <row r="37" spans="3:27">
      <c r="C37" s="27" t="s">
        <v>67</v>
      </c>
      <c r="D37" s="30">
        <v>407</v>
      </c>
      <c r="E37" s="30">
        <v>154</v>
      </c>
      <c r="F37" s="30">
        <v>81</v>
      </c>
      <c r="G37" s="30">
        <v>326</v>
      </c>
      <c r="H37" s="30">
        <v>73</v>
      </c>
      <c r="I37" s="186">
        <v>0.22</v>
      </c>
      <c r="J37" s="30">
        <v>315</v>
      </c>
      <c r="K37" s="30">
        <v>66</v>
      </c>
      <c r="L37" s="30">
        <v>77</v>
      </c>
      <c r="M37" s="187">
        <v>239</v>
      </c>
      <c r="N37" s="187">
        <v>-10</v>
      </c>
      <c r="O37" s="188">
        <v>-0.04</v>
      </c>
      <c r="P37" s="30">
        <v>189</v>
      </c>
      <c r="Q37" s="30">
        <v>30</v>
      </c>
      <c r="R37" s="30">
        <v>20</v>
      </c>
      <c r="S37" s="30">
        <v>168</v>
      </c>
      <c r="T37" s="30">
        <v>10</v>
      </c>
      <c r="U37" s="186">
        <v>0.06</v>
      </c>
      <c r="V37" s="30">
        <v>50</v>
      </c>
      <c r="W37" s="30">
        <v>7</v>
      </c>
      <c r="X37" s="30">
        <v>1</v>
      </c>
      <c r="Y37" s="30">
        <v>49</v>
      </c>
      <c r="Z37" s="30">
        <v>6</v>
      </c>
      <c r="AA37" s="186">
        <v>0.13</v>
      </c>
    </row>
    <row r="38" spans="3:27">
      <c r="C38" s="27" t="s">
        <v>69</v>
      </c>
      <c r="D38" s="30">
        <v>966</v>
      </c>
      <c r="E38" s="30">
        <v>254</v>
      </c>
      <c r="F38" s="30">
        <v>150</v>
      </c>
      <c r="G38" s="30">
        <v>817</v>
      </c>
      <c r="H38" s="30">
        <v>104</v>
      </c>
      <c r="I38" s="186">
        <v>0.13</v>
      </c>
      <c r="J38" s="30">
        <v>1197</v>
      </c>
      <c r="K38" s="30">
        <v>300</v>
      </c>
      <c r="L38" s="30">
        <v>294</v>
      </c>
      <c r="M38" s="187">
        <v>903</v>
      </c>
      <c r="N38" s="187">
        <v>6</v>
      </c>
      <c r="O38" s="188">
        <v>0.01</v>
      </c>
      <c r="P38" s="30">
        <v>531</v>
      </c>
      <c r="Q38" s="30">
        <v>38</v>
      </c>
      <c r="R38" s="30">
        <v>33</v>
      </c>
      <c r="S38" s="30">
        <v>498</v>
      </c>
      <c r="T38" s="30">
        <v>5</v>
      </c>
      <c r="U38" s="186">
        <v>0.01</v>
      </c>
      <c r="V38" s="30">
        <v>88</v>
      </c>
      <c r="W38" s="30">
        <v>6</v>
      </c>
      <c r="X38" s="30">
        <v>4</v>
      </c>
      <c r="Y38" s="30">
        <v>84</v>
      </c>
      <c r="Z38" s="30">
        <v>2</v>
      </c>
      <c r="AA38" s="186">
        <v>0.02</v>
      </c>
    </row>
    <row r="39" spans="3:27">
      <c r="C39" s="27" t="s">
        <v>71</v>
      </c>
      <c r="D39" s="30">
        <v>1493</v>
      </c>
      <c r="E39" s="30">
        <v>47</v>
      </c>
      <c r="F39" s="30">
        <v>21</v>
      </c>
      <c r="G39" s="30">
        <v>1472</v>
      </c>
      <c r="H39" s="30">
        <v>25</v>
      </c>
      <c r="I39" s="186">
        <v>0.02</v>
      </c>
      <c r="J39" s="30">
        <v>1815</v>
      </c>
      <c r="K39" s="30">
        <v>64</v>
      </c>
      <c r="L39" s="30">
        <v>55</v>
      </c>
      <c r="M39" s="187">
        <v>1760</v>
      </c>
      <c r="N39" s="187">
        <v>9</v>
      </c>
      <c r="O39" s="188">
        <v>0.01</v>
      </c>
      <c r="P39" s="30">
        <v>1245</v>
      </c>
      <c r="Q39" s="30">
        <v>24</v>
      </c>
      <c r="R39" s="30">
        <v>29</v>
      </c>
      <c r="S39" s="30">
        <v>1217</v>
      </c>
      <c r="T39" s="30">
        <v>-5</v>
      </c>
      <c r="U39" s="186">
        <v>0</v>
      </c>
      <c r="V39" s="30">
        <v>209</v>
      </c>
      <c r="W39" s="30">
        <v>7</v>
      </c>
      <c r="X39" s="30">
        <v>6</v>
      </c>
      <c r="Y39" s="30">
        <v>203</v>
      </c>
      <c r="Z39" s="30">
        <v>1</v>
      </c>
      <c r="AA39" s="186">
        <v>0.01</v>
      </c>
    </row>
    <row r="40" spans="3:27">
      <c r="C40" s="27" t="s">
        <v>73</v>
      </c>
      <c r="D40" s="30">
        <v>4141</v>
      </c>
      <c r="E40" s="30">
        <v>44</v>
      </c>
      <c r="F40" s="30">
        <v>44</v>
      </c>
      <c r="G40" s="30">
        <v>4096</v>
      </c>
      <c r="H40" s="30">
        <v>-1</v>
      </c>
      <c r="I40" s="186">
        <v>0</v>
      </c>
      <c r="J40" s="30">
        <v>3821</v>
      </c>
      <c r="K40" s="30">
        <v>45</v>
      </c>
      <c r="L40" s="30">
        <v>30</v>
      </c>
      <c r="M40" s="187">
        <v>3791</v>
      </c>
      <c r="N40" s="187">
        <v>15</v>
      </c>
      <c r="O40" s="188">
        <v>0</v>
      </c>
      <c r="P40" s="30">
        <v>2825</v>
      </c>
      <c r="Q40" s="30">
        <v>618</v>
      </c>
      <c r="R40" s="30">
        <v>574</v>
      </c>
      <c r="S40" s="30">
        <v>2251</v>
      </c>
      <c r="T40" s="30">
        <v>44</v>
      </c>
      <c r="U40" s="186">
        <v>0.02</v>
      </c>
      <c r="V40" s="30">
        <v>376</v>
      </c>
      <c r="W40" s="30">
        <v>15</v>
      </c>
      <c r="X40" s="30">
        <v>4</v>
      </c>
      <c r="Y40" s="30">
        <v>371</v>
      </c>
      <c r="Z40" s="30">
        <v>11</v>
      </c>
      <c r="AA40" s="186">
        <v>0.03</v>
      </c>
    </row>
    <row r="41" spans="3:27">
      <c r="C41" s="183" t="s">
        <v>75</v>
      </c>
      <c r="D41" s="184">
        <v>73</v>
      </c>
      <c r="E41" s="184">
        <v>9</v>
      </c>
      <c r="F41" s="184">
        <v>6</v>
      </c>
      <c r="G41" s="184">
        <v>68</v>
      </c>
      <c r="H41" s="184">
        <v>4</v>
      </c>
      <c r="I41" s="185">
        <v>0.05</v>
      </c>
      <c r="J41" s="184">
        <v>34</v>
      </c>
      <c r="K41" s="184">
        <v>2</v>
      </c>
      <c r="L41" s="184">
        <v>5</v>
      </c>
      <c r="M41" s="184">
        <v>29</v>
      </c>
      <c r="N41" s="184">
        <v>-3</v>
      </c>
      <c r="O41" s="185">
        <v>-0.09</v>
      </c>
      <c r="P41" s="184">
        <v>43</v>
      </c>
      <c r="Q41" s="184">
        <v>5</v>
      </c>
      <c r="R41" s="184">
        <v>4</v>
      </c>
      <c r="S41" s="184">
        <v>39</v>
      </c>
      <c r="T41" s="184">
        <v>1</v>
      </c>
      <c r="U41" s="185">
        <v>0.02</v>
      </c>
      <c r="V41" s="184">
        <v>15</v>
      </c>
      <c r="W41" s="184">
        <v>7</v>
      </c>
      <c r="X41" s="184">
        <v>3</v>
      </c>
      <c r="Y41" s="184">
        <v>12</v>
      </c>
      <c r="Z41" s="184">
        <v>4</v>
      </c>
      <c r="AA41" s="185">
        <v>0.32</v>
      </c>
    </row>
    <row r="42" spans="3:27">
      <c r="C42" s="27" t="s">
        <v>77</v>
      </c>
      <c r="D42" s="30">
        <v>1539</v>
      </c>
      <c r="E42" s="30">
        <v>192</v>
      </c>
      <c r="F42" s="30">
        <v>116</v>
      </c>
      <c r="G42" s="30">
        <v>1422</v>
      </c>
      <c r="H42" s="30">
        <v>76</v>
      </c>
      <c r="I42" s="186">
        <v>0.05</v>
      </c>
      <c r="J42" s="30">
        <v>1544</v>
      </c>
      <c r="K42" s="30">
        <v>144</v>
      </c>
      <c r="L42" s="30">
        <v>145</v>
      </c>
      <c r="M42" s="187">
        <v>1399</v>
      </c>
      <c r="N42" s="187">
        <v>-1</v>
      </c>
      <c r="O42" s="188">
        <v>0</v>
      </c>
      <c r="P42" s="30">
        <v>1045</v>
      </c>
      <c r="Q42" s="30">
        <v>132</v>
      </c>
      <c r="R42" s="30">
        <v>127</v>
      </c>
      <c r="S42" s="30">
        <v>919</v>
      </c>
      <c r="T42" s="30">
        <v>6</v>
      </c>
      <c r="U42" s="186">
        <v>0.01</v>
      </c>
      <c r="V42" s="30">
        <v>139</v>
      </c>
      <c r="W42" s="30">
        <v>10</v>
      </c>
      <c r="X42" s="30">
        <v>7</v>
      </c>
      <c r="Y42" s="30">
        <v>132</v>
      </c>
      <c r="Z42" s="30">
        <v>3</v>
      </c>
      <c r="AA42" s="186">
        <v>0.02</v>
      </c>
    </row>
    <row r="43" spans="3:27">
      <c r="C43" s="27" t="s">
        <v>79</v>
      </c>
      <c r="D43" s="30">
        <v>1378</v>
      </c>
      <c r="E43" s="30">
        <v>49</v>
      </c>
      <c r="F43" s="30">
        <v>35</v>
      </c>
      <c r="G43" s="30">
        <v>1343</v>
      </c>
      <c r="H43" s="30">
        <v>13</v>
      </c>
      <c r="I43" s="186">
        <v>0.01</v>
      </c>
      <c r="J43" s="30">
        <v>1827</v>
      </c>
      <c r="K43" s="30">
        <v>58</v>
      </c>
      <c r="L43" s="30">
        <v>42</v>
      </c>
      <c r="M43" s="187">
        <v>1785</v>
      </c>
      <c r="N43" s="187">
        <v>16</v>
      </c>
      <c r="O43" s="188">
        <v>0.01</v>
      </c>
      <c r="P43" s="30">
        <v>986</v>
      </c>
      <c r="Q43" s="30">
        <v>18</v>
      </c>
      <c r="R43" s="30">
        <v>14</v>
      </c>
      <c r="S43" s="30">
        <v>973</v>
      </c>
      <c r="T43" s="30">
        <v>5</v>
      </c>
      <c r="U43" s="186">
        <v>0</v>
      </c>
      <c r="V43" s="30">
        <v>129</v>
      </c>
      <c r="W43" s="30">
        <v>9</v>
      </c>
      <c r="X43" s="30">
        <v>6</v>
      </c>
      <c r="Y43" s="30">
        <v>123</v>
      </c>
      <c r="Z43" s="30">
        <v>3</v>
      </c>
      <c r="AA43" s="186">
        <v>0.02</v>
      </c>
    </row>
    <row r="44" spans="3:27">
      <c r="C44" s="27" t="s">
        <v>81</v>
      </c>
      <c r="D44" s="30">
        <v>1701</v>
      </c>
      <c r="E44" s="30">
        <v>47</v>
      </c>
      <c r="F44" s="30">
        <v>25</v>
      </c>
      <c r="G44" s="30">
        <v>1676</v>
      </c>
      <c r="H44" s="30">
        <v>22</v>
      </c>
      <c r="I44" s="186">
        <v>0.01</v>
      </c>
      <c r="J44" s="30">
        <v>3177</v>
      </c>
      <c r="K44" s="30">
        <v>45</v>
      </c>
      <c r="L44" s="30">
        <v>40</v>
      </c>
      <c r="M44" s="187">
        <v>3137</v>
      </c>
      <c r="N44" s="187">
        <v>5</v>
      </c>
      <c r="O44" s="188">
        <v>0</v>
      </c>
      <c r="P44" s="30">
        <v>1869</v>
      </c>
      <c r="Q44" s="30">
        <v>44</v>
      </c>
      <c r="R44" s="30">
        <v>38</v>
      </c>
      <c r="S44" s="30">
        <v>1831</v>
      </c>
      <c r="T44" s="30">
        <v>6</v>
      </c>
      <c r="U44" s="186">
        <v>0</v>
      </c>
      <c r="V44" s="30">
        <v>326</v>
      </c>
      <c r="W44" s="30">
        <v>12</v>
      </c>
      <c r="X44" s="30">
        <v>5</v>
      </c>
      <c r="Y44" s="30">
        <v>321</v>
      </c>
      <c r="Z44" s="30">
        <v>6</v>
      </c>
      <c r="AA44" s="186">
        <v>0.02</v>
      </c>
    </row>
    <row r="45" spans="3:27">
      <c r="C45" s="27" t="s">
        <v>83</v>
      </c>
      <c r="D45" s="30">
        <v>1078</v>
      </c>
      <c r="E45" s="30">
        <v>86</v>
      </c>
      <c r="F45" s="30">
        <v>58</v>
      </c>
      <c r="G45" s="30">
        <v>1020</v>
      </c>
      <c r="H45" s="30">
        <v>28</v>
      </c>
      <c r="I45" s="186">
        <v>0.03</v>
      </c>
      <c r="J45" s="30">
        <v>1387</v>
      </c>
      <c r="K45" s="30">
        <v>42</v>
      </c>
      <c r="L45" s="30">
        <v>43</v>
      </c>
      <c r="M45" s="187">
        <v>1344</v>
      </c>
      <c r="N45" s="187">
        <v>-1</v>
      </c>
      <c r="O45" s="188">
        <v>0</v>
      </c>
      <c r="P45" s="30">
        <v>868</v>
      </c>
      <c r="Q45" s="30">
        <v>34</v>
      </c>
      <c r="R45" s="30">
        <v>34</v>
      </c>
      <c r="S45" s="30">
        <v>834</v>
      </c>
      <c r="T45" s="30">
        <v>0</v>
      </c>
      <c r="U45" s="186">
        <v>0</v>
      </c>
      <c r="V45" s="30">
        <v>114</v>
      </c>
      <c r="W45" s="30">
        <v>7</v>
      </c>
      <c r="X45" s="30">
        <v>1</v>
      </c>
      <c r="Y45" s="30">
        <v>113</v>
      </c>
      <c r="Z45" s="30">
        <v>6</v>
      </c>
      <c r="AA45" s="186">
        <v>0.06</v>
      </c>
    </row>
    <row r="46" spans="3:27">
      <c r="C46" s="27" t="s">
        <v>85</v>
      </c>
      <c r="D46" s="30">
        <v>1176</v>
      </c>
      <c r="E46" s="30">
        <v>54</v>
      </c>
      <c r="F46" s="30">
        <v>34</v>
      </c>
      <c r="G46" s="30">
        <v>1142</v>
      </c>
      <c r="H46" s="30">
        <v>19</v>
      </c>
      <c r="I46" s="186">
        <v>0.02</v>
      </c>
      <c r="J46" s="30">
        <v>1306</v>
      </c>
      <c r="K46" s="30">
        <v>34</v>
      </c>
      <c r="L46" s="30">
        <v>33</v>
      </c>
      <c r="M46" s="187">
        <v>1272</v>
      </c>
      <c r="N46" s="187">
        <v>1</v>
      </c>
      <c r="O46" s="188">
        <v>0</v>
      </c>
      <c r="P46" s="30">
        <v>861</v>
      </c>
      <c r="Q46" s="30">
        <v>26</v>
      </c>
      <c r="R46" s="30">
        <v>14</v>
      </c>
      <c r="S46" s="30">
        <v>847</v>
      </c>
      <c r="T46" s="30">
        <v>12</v>
      </c>
      <c r="U46" s="186">
        <v>0.01</v>
      </c>
      <c r="V46" s="30">
        <v>113</v>
      </c>
      <c r="W46" s="30">
        <v>9</v>
      </c>
      <c r="X46" s="30">
        <v>1</v>
      </c>
      <c r="Y46" s="30">
        <v>112</v>
      </c>
      <c r="Z46" s="30">
        <v>8</v>
      </c>
      <c r="AA46" s="186">
        <v>7.0000000000000007E-2</v>
      </c>
    </row>
    <row r="47" spans="3:27">
      <c r="C47" s="27" t="s">
        <v>87</v>
      </c>
      <c r="D47" s="30">
        <v>5245</v>
      </c>
      <c r="E47" s="30">
        <v>116</v>
      </c>
      <c r="F47" s="30">
        <v>55</v>
      </c>
      <c r="G47" s="30">
        <v>5189</v>
      </c>
      <c r="H47" s="30">
        <v>61</v>
      </c>
      <c r="I47" s="186">
        <v>0.01</v>
      </c>
      <c r="J47" s="30">
        <v>5311</v>
      </c>
      <c r="K47" s="30">
        <v>36</v>
      </c>
      <c r="L47" s="30">
        <v>41</v>
      </c>
      <c r="M47" s="187">
        <v>5270</v>
      </c>
      <c r="N47" s="187">
        <v>-5</v>
      </c>
      <c r="O47" s="188">
        <v>0</v>
      </c>
      <c r="P47" s="30">
        <v>4461</v>
      </c>
      <c r="Q47" s="30">
        <v>121</v>
      </c>
      <c r="R47" s="30">
        <v>84</v>
      </c>
      <c r="S47" s="30">
        <v>4377</v>
      </c>
      <c r="T47" s="30">
        <v>37</v>
      </c>
      <c r="U47" s="186">
        <v>0.01</v>
      </c>
      <c r="V47" s="30">
        <v>257</v>
      </c>
      <c r="W47" s="30">
        <v>16</v>
      </c>
      <c r="X47" s="30">
        <v>3</v>
      </c>
      <c r="Y47" s="30">
        <v>254</v>
      </c>
      <c r="Z47" s="30">
        <v>13</v>
      </c>
      <c r="AA47" s="186">
        <v>0.05</v>
      </c>
    </row>
    <row r="48" spans="3:27">
      <c r="C48" s="27" t="s">
        <v>89</v>
      </c>
      <c r="D48" s="30">
        <v>540</v>
      </c>
      <c r="E48" s="30">
        <v>256</v>
      </c>
      <c r="F48" s="30">
        <v>156</v>
      </c>
      <c r="G48" s="30">
        <v>383</v>
      </c>
      <c r="H48" s="30">
        <v>100</v>
      </c>
      <c r="I48" s="186">
        <v>0.26</v>
      </c>
      <c r="J48" s="30">
        <v>230</v>
      </c>
      <c r="K48" s="30">
        <v>56</v>
      </c>
      <c r="L48" s="30">
        <v>69</v>
      </c>
      <c r="M48" s="187">
        <v>161</v>
      </c>
      <c r="N48" s="187">
        <v>-12</v>
      </c>
      <c r="O48" s="188">
        <v>-0.08</v>
      </c>
      <c r="P48" s="30">
        <v>237</v>
      </c>
      <c r="Q48" s="30">
        <v>176</v>
      </c>
      <c r="R48" s="30">
        <v>160</v>
      </c>
      <c r="S48" s="30">
        <v>77</v>
      </c>
      <c r="T48" s="30">
        <v>16</v>
      </c>
      <c r="U48" s="186">
        <v>0.21</v>
      </c>
      <c r="V48" s="30">
        <v>63</v>
      </c>
      <c r="W48" s="30">
        <v>4</v>
      </c>
      <c r="X48" s="30">
        <v>9</v>
      </c>
      <c r="Y48" s="30">
        <v>53</v>
      </c>
      <c r="Z48" s="30">
        <v>-5</v>
      </c>
      <c r="AA48" s="186">
        <v>-0.09</v>
      </c>
    </row>
    <row r="49" spans="3:27">
      <c r="C49" s="27" t="s">
        <v>91</v>
      </c>
      <c r="D49" s="30">
        <v>1928</v>
      </c>
      <c r="E49" s="30">
        <v>31</v>
      </c>
      <c r="F49" s="30">
        <v>20</v>
      </c>
      <c r="G49" s="30">
        <v>1907</v>
      </c>
      <c r="H49" s="30">
        <v>11</v>
      </c>
      <c r="I49" s="186">
        <v>0.01</v>
      </c>
      <c r="J49" s="30">
        <v>1729</v>
      </c>
      <c r="K49" s="30">
        <v>29</v>
      </c>
      <c r="L49" s="30">
        <v>19</v>
      </c>
      <c r="M49" s="187">
        <v>1710</v>
      </c>
      <c r="N49" s="187">
        <v>10</v>
      </c>
      <c r="O49" s="188">
        <v>0.01</v>
      </c>
      <c r="P49" s="30">
        <v>1518</v>
      </c>
      <c r="Q49" s="30">
        <v>21</v>
      </c>
      <c r="R49" s="30">
        <v>20</v>
      </c>
      <c r="S49" s="30">
        <v>1498</v>
      </c>
      <c r="T49" s="30">
        <v>0</v>
      </c>
      <c r="U49" s="186">
        <v>0</v>
      </c>
      <c r="V49" s="30">
        <v>197</v>
      </c>
      <c r="W49" s="30">
        <v>8</v>
      </c>
      <c r="X49" s="30">
        <v>7</v>
      </c>
      <c r="Y49" s="30">
        <v>190</v>
      </c>
      <c r="Z49" s="30">
        <v>1</v>
      </c>
      <c r="AA49" s="186">
        <v>0.01</v>
      </c>
    </row>
    <row r="50" spans="3:27">
      <c r="C50" s="27" t="s">
        <v>93</v>
      </c>
      <c r="D50" s="30">
        <v>3582</v>
      </c>
      <c r="E50" s="30">
        <v>225</v>
      </c>
      <c r="F50" s="30">
        <v>139</v>
      </c>
      <c r="G50" s="30">
        <v>3443</v>
      </c>
      <c r="H50" s="30">
        <v>86</v>
      </c>
      <c r="I50" s="186">
        <v>0.03</v>
      </c>
      <c r="J50" s="30">
        <v>3804</v>
      </c>
      <c r="K50" s="30">
        <v>95</v>
      </c>
      <c r="L50" s="30">
        <v>79</v>
      </c>
      <c r="M50" s="187">
        <v>3726</v>
      </c>
      <c r="N50" s="187">
        <v>16</v>
      </c>
      <c r="O50" s="188">
        <v>0</v>
      </c>
      <c r="P50" s="30">
        <v>2533</v>
      </c>
      <c r="Q50" s="30">
        <v>44</v>
      </c>
      <c r="R50" s="30">
        <v>28</v>
      </c>
      <c r="S50" s="30">
        <v>2505</v>
      </c>
      <c r="T50" s="30">
        <v>16</v>
      </c>
      <c r="U50" s="186">
        <v>0.01</v>
      </c>
      <c r="V50" s="30">
        <v>298</v>
      </c>
      <c r="W50" s="30">
        <v>7</v>
      </c>
      <c r="X50" s="30">
        <v>8</v>
      </c>
      <c r="Y50" s="30">
        <v>290</v>
      </c>
      <c r="Z50" s="30">
        <v>-1</v>
      </c>
      <c r="AA50" s="186">
        <v>0</v>
      </c>
    </row>
    <row r="51" spans="3:27">
      <c r="C51" s="183" t="s">
        <v>95</v>
      </c>
      <c r="D51" s="184">
        <v>21</v>
      </c>
      <c r="E51" s="184">
        <v>2</v>
      </c>
      <c r="F51" s="184">
        <v>6</v>
      </c>
      <c r="G51" s="184">
        <v>15</v>
      </c>
      <c r="H51" s="184">
        <v>-4</v>
      </c>
      <c r="I51" s="185">
        <v>-0.23</v>
      </c>
      <c r="J51" s="184">
        <v>8</v>
      </c>
      <c r="K51" s="184">
        <v>4</v>
      </c>
      <c r="L51" s="184">
        <v>6</v>
      </c>
      <c r="M51" s="184">
        <v>2</v>
      </c>
      <c r="N51" s="184">
        <v>-1</v>
      </c>
      <c r="O51" s="185">
        <v>-0.68</v>
      </c>
      <c r="P51" s="184">
        <v>3</v>
      </c>
      <c r="Q51" s="184">
        <v>3</v>
      </c>
      <c r="R51" s="184">
        <v>3</v>
      </c>
      <c r="S51" s="184">
        <v>0</v>
      </c>
      <c r="T51" s="184">
        <v>0</v>
      </c>
      <c r="U51" s="185">
        <v>2.4</v>
      </c>
      <c r="V51" s="184">
        <v>2</v>
      </c>
      <c r="W51" s="184">
        <v>1</v>
      </c>
      <c r="X51" s="184">
        <v>0</v>
      </c>
      <c r="Y51" s="184">
        <v>2</v>
      </c>
      <c r="Z51" s="184">
        <v>1</v>
      </c>
      <c r="AA51" s="185">
        <v>0.47</v>
      </c>
    </row>
    <row r="52" spans="3:27">
      <c r="C52" s="27" t="s">
        <v>97</v>
      </c>
      <c r="D52" s="30">
        <v>737</v>
      </c>
      <c r="E52" s="30">
        <v>27</v>
      </c>
      <c r="F52" s="30">
        <v>26</v>
      </c>
      <c r="G52" s="30">
        <v>711</v>
      </c>
      <c r="H52" s="30">
        <v>1</v>
      </c>
      <c r="I52" s="186">
        <v>0</v>
      </c>
      <c r="J52" s="30">
        <v>725</v>
      </c>
      <c r="K52" s="30">
        <v>49</v>
      </c>
      <c r="L52" s="30">
        <v>33</v>
      </c>
      <c r="M52" s="187">
        <v>691</v>
      </c>
      <c r="N52" s="187">
        <v>15</v>
      </c>
      <c r="O52" s="188">
        <v>0.02</v>
      </c>
      <c r="P52" s="30">
        <v>523</v>
      </c>
      <c r="Q52" s="30">
        <v>12</v>
      </c>
      <c r="R52" s="30">
        <v>7</v>
      </c>
      <c r="S52" s="30">
        <v>516</v>
      </c>
      <c r="T52" s="30">
        <v>5</v>
      </c>
      <c r="U52" s="186">
        <v>0.01</v>
      </c>
      <c r="V52" s="30">
        <v>67</v>
      </c>
      <c r="W52" s="30">
        <v>4</v>
      </c>
      <c r="X52" s="30">
        <v>2</v>
      </c>
      <c r="Y52" s="30">
        <v>66</v>
      </c>
      <c r="Z52" s="30">
        <v>3</v>
      </c>
      <c r="AA52" s="186">
        <v>0.04</v>
      </c>
    </row>
    <row r="53" spans="3:27">
      <c r="C53" s="27" t="s">
        <v>99</v>
      </c>
      <c r="D53" s="30">
        <v>7517</v>
      </c>
      <c r="E53" s="30">
        <v>185</v>
      </c>
      <c r="F53" s="30">
        <v>139</v>
      </c>
      <c r="G53" s="30">
        <v>7378</v>
      </c>
      <c r="H53" s="30">
        <v>47</v>
      </c>
      <c r="I53" s="186">
        <v>0.01</v>
      </c>
      <c r="J53" s="30">
        <v>6161</v>
      </c>
      <c r="K53" s="30">
        <v>186</v>
      </c>
      <c r="L53" s="30">
        <v>121</v>
      </c>
      <c r="M53" s="187">
        <v>6040</v>
      </c>
      <c r="N53" s="187">
        <v>66</v>
      </c>
      <c r="O53" s="188">
        <v>0.01</v>
      </c>
      <c r="P53" s="30">
        <v>3420</v>
      </c>
      <c r="Q53" s="30">
        <v>69</v>
      </c>
      <c r="R53" s="30">
        <v>39</v>
      </c>
      <c r="S53" s="30">
        <v>3381</v>
      </c>
      <c r="T53" s="30">
        <v>29</v>
      </c>
      <c r="U53" s="186">
        <v>0.01</v>
      </c>
      <c r="V53" s="30">
        <v>374</v>
      </c>
      <c r="W53" s="30">
        <v>17</v>
      </c>
      <c r="X53" s="30">
        <v>4</v>
      </c>
      <c r="Y53" s="30">
        <v>369</v>
      </c>
      <c r="Z53" s="30">
        <v>13</v>
      </c>
      <c r="AA53" s="186">
        <v>0.03</v>
      </c>
    </row>
    <row r="54" spans="3:27">
      <c r="C54" s="27" t="s">
        <v>101</v>
      </c>
      <c r="D54" s="30">
        <v>3394</v>
      </c>
      <c r="E54" s="30">
        <v>1577</v>
      </c>
      <c r="F54" s="30">
        <v>964</v>
      </c>
      <c r="G54" s="30">
        <v>2430</v>
      </c>
      <c r="H54" s="30">
        <v>613</v>
      </c>
      <c r="I54" s="186">
        <v>0.25</v>
      </c>
      <c r="J54" s="30">
        <v>3259</v>
      </c>
      <c r="K54" s="30">
        <v>1070</v>
      </c>
      <c r="L54" s="30">
        <v>959</v>
      </c>
      <c r="M54" s="187">
        <v>2300</v>
      </c>
      <c r="N54" s="187">
        <v>111</v>
      </c>
      <c r="O54" s="188">
        <v>0.05</v>
      </c>
      <c r="P54" s="30">
        <v>1198</v>
      </c>
      <c r="Q54" s="30">
        <v>62</v>
      </c>
      <c r="R54" s="30">
        <v>52</v>
      </c>
      <c r="S54" s="30">
        <v>1146</v>
      </c>
      <c r="T54" s="30">
        <v>9</v>
      </c>
      <c r="U54" s="186">
        <v>0.01</v>
      </c>
      <c r="V54" s="30">
        <v>138</v>
      </c>
      <c r="W54" s="30">
        <v>12</v>
      </c>
      <c r="X54" s="30">
        <v>14</v>
      </c>
      <c r="Y54" s="30">
        <v>124</v>
      </c>
      <c r="Z54" s="30">
        <v>-1</v>
      </c>
      <c r="AA54" s="186">
        <v>-0.01</v>
      </c>
    </row>
    <row r="55" spans="3:27">
      <c r="C55" s="174" t="s">
        <v>103</v>
      </c>
      <c r="D55" s="191">
        <v>894</v>
      </c>
      <c r="E55" s="191">
        <v>28</v>
      </c>
      <c r="F55" s="191">
        <v>12</v>
      </c>
      <c r="G55" s="191">
        <v>882</v>
      </c>
      <c r="H55" s="191">
        <v>16</v>
      </c>
      <c r="I55" s="192">
        <v>0.02</v>
      </c>
      <c r="J55" s="191">
        <v>1674</v>
      </c>
      <c r="K55" s="191">
        <v>123</v>
      </c>
      <c r="L55" s="191">
        <v>113</v>
      </c>
      <c r="M55" s="191">
        <v>1561</v>
      </c>
      <c r="N55" s="191">
        <v>11</v>
      </c>
      <c r="O55" s="192">
        <v>0.01</v>
      </c>
      <c r="P55" s="191">
        <v>541</v>
      </c>
      <c r="Q55" s="191">
        <v>352</v>
      </c>
      <c r="R55" s="191">
        <v>34</v>
      </c>
      <c r="S55" s="191">
        <v>507</v>
      </c>
      <c r="T55" s="191">
        <v>318</v>
      </c>
      <c r="U55" s="193">
        <v>0.63</v>
      </c>
      <c r="V55" s="191">
        <v>131</v>
      </c>
      <c r="W55" s="191">
        <v>122</v>
      </c>
      <c r="X55" s="191">
        <v>3</v>
      </c>
      <c r="Y55" s="191">
        <v>129</v>
      </c>
      <c r="Z55" s="191">
        <v>120</v>
      </c>
      <c r="AA55" s="193">
        <v>0.93</v>
      </c>
    </row>
    <row r="56" spans="3:27">
      <c r="C56" s="172" t="s">
        <v>105</v>
      </c>
      <c r="D56" s="194">
        <v>2412</v>
      </c>
      <c r="E56" s="194">
        <v>2123</v>
      </c>
      <c r="F56" s="194">
        <v>1780</v>
      </c>
      <c r="G56" s="194">
        <v>632</v>
      </c>
      <c r="H56" s="194">
        <v>343</v>
      </c>
      <c r="I56" s="195">
        <v>0.54</v>
      </c>
      <c r="J56" s="194">
        <v>2422</v>
      </c>
      <c r="K56" s="194">
        <v>437</v>
      </c>
      <c r="L56" s="194">
        <v>87</v>
      </c>
      <c r="M56" s="194">
        <v>2335</v>
      </c>
      <c r="N56" s="194">
        <v>349</v>
      </c>
      <c r="O56" s="195">
        <v>0.15</v>
      </c>
      <c r="P56" s="194">
        <v>558</v>
      </c>
      <c r="Q56" s="194">
        <v>219</v>
      </c>
      <c r="R56" s="194">
        <v>61</v>
      </c>
      <c r="S56" s="194">
        <v>497</v>
      </c>
      <c r="T56" s="194">
        <v>158</v>
      </c>
      <c r="U56" s="196">
        <v>0.32</v>
      </c>
      <c r="V56" s="194">
        <v>11</v>
      </c>
      <c r="W56" s="194">
        <v>12</v>
      </c>
      <c r="X56" s="194">
        <v>8</v>
      </c>
      <c r="Y56" s="194">
        <v>3</v>
      </c>
      <c r="Z56" s="194">
        <v>3</v>
      </c>
      <c r="AA56" s="195"/>
    </row>
    <row r="57" spans="3:27">
      <c r="C57" s="27" t="s">
        <v>107</v>
      </c>
      <c r="D57" s="30">
        <v>1998</v>
      </c>
      <c r="E57" s="30">
        <v>42</v>
      </c>
      <c r="F57" s="30">
        <v>54</v>
      </c>
      <c r="G57" s="30">
        <v>1945</v>
      </c>
      <c r="H57" s="30">
        <v>-12</v>
      </c>
      <c r="I57" s="186">
        <v>-0.01</v>
      </c>
      <c r="J57" s="30">
        <v>2117</v>
      </c>
      <c r="K57" s="30">
        <v>44</v>
      </c>
      <c r="L57" s="30">
        <v>34</v>
      </c>
      <c r="M57" s="187">
        <v>2083</v>
      </c>
      <c r="N57" s="187">
        <v>10</v>
      </c>
      <c r="O57" s="188">
        <v>0</v>
      </c>
      <c r="P57" s="30">
        <v>1402</v>
      </c>
      <c r="Q57" s="30">
        <v>70</v>
      </c>
      <c r="R57" s="30">
        <v>54</v>
      </c>
      <c r="S57" s="30">
        <v>1347</v>
      </c>
      <c r="T57" s="30">
        <v>16</v>
      </c>
      <c r="U57" s="186">
        <v>0.01</v>
      </c>
      <c r="V57" s="30">
        <v>237</v>
      </c>
      <c r="W57" s="30">
        <v>11</v>
      </c>
      <c r="X57" s="30">
        <v>8</v>
      </c>
      <c r="Y57" s="30">
        <v>228</v>
      </c>
      <c r="Z57" s="30">
        <v>2</v>
      </c>
      <c r="AA57" s="186">
        <v>0.01</v>
      </c>
    </row>
    <row r="58" spans="3:27">
      <c r="C58" s="27" t="s">
        <v>109</v>
      </c>
      <c r="D58" s="30">
        <v>985</v>
      </c>
      <c r="E58" s="30">
        <v>43</v>
      </c>
      <c r="F58" s="30">
        <v>20</v>
      </c>
      <c r="G58" s="30">
        <v>964</v>
      </c>
      <c r="H58" s="30">
        <v>22</v>
      </c>
      <c r="I58" s="186">
        <v>0.02</v>
      </c>
      <c r="J58" s="30">
        <v>1639</v>
      </c>
      <c r="K58" s="30">
        <v>44</v>
      </c>
      <c r="L58" s="30">
        <v>35</v>
      </c>
      <c r="M58" s="187">
        <v>1604</v>
      </c>
      <c r="N58" s="187">
        <v>9</v>
      </c>
      <c r="O58" s="188">
        <v>0.01</v>
      </c>
      <c r="P58" s="30">
        <v>853</v>
      </c>
      <c r="Q58" s="30">
        <v>13</v>
      </c>
      <c r="R58" s="30">
        <v>19</v>
      </c>
      <c r="S58" s="30">
        <v>834</v>
      </c>
      <c r="T58" s="30">
        <v>-6</v>
      </c>
      <c r="U58" s="186">
        <v>-0.01</v>
      </c>
      <c r="V58" s="30">
        <v>102</v>
      </c>
      <c r="W58" s="30">
        <v>7</v>
      </c>
      <c r="X58" s="30">
        <v>1</v>
      </c>
      <c r="Y58" s="30">
        <v>101</v>
      </c>
      <c r="Z58" s="30">
        <v>6</v>
      </c>
      <c r="AA58" s="186">
        <v>0.06</v>
      </c>
    </row>
    <row r="59" spans="3:27">
      <c r="C59" s="27" t="s">
        <v>111</v>
      </c>
      <c r="D59" s="30">
        <v>6565</v>
      </c>
      <c r="E59" s="30">
        <v>204</v>
      </c>
      <c r="F59" s="30">
        <v>116</v>
      </c>
      <c r="G59" s="30">
        <v>6448</v>
      </c>
      <c r="H59" s="30">
        <v>88</v>
      </c>
      <c r="I59" s="186">
        <v>0.01</v>
      </c>
      <c r="J59" s="30">
        <v>5570</v>
      </c>
      <c r="K59" s="30">
        <v>163</v>
      </c>
      <c r="L59" s="30">
        <v>135</v>
      </c>
      <c r="M59" s="187">
        <v>5435</v>
      </c>
      <c r="N59" s="187">
        <v>28</v>
      </c>
      <c r="O59" s="188">
        <v>0.01</v>
      </c>
      <c r="P59" s="30">
        <v>5293</v>
      </c>
      <c r="Q59" s="30">
        <v>609</v>
      </c>
      <c r="R59" s="30">
        <v>521</v>
      </c>
      <c r="S59" s="30">
        <v>4771</v>
      </c>
      <c r="T59" s="30">
        <v>88</v>
      </c>
      <c r="U59" s="186">
        <v>0.02</v>
      </c>
      <c r="V59" s="30">
        <v>512</v>
      </c>
      <c r="W59" s="30">
        <v>15</v>
      </c>
      <c r="X59" s="30">
        <v>7</v>
      </c>
      <c r="Y59" s="30">
        <v>505</v>
      </c>
      <c r="Z59" s="30">
        <v>8</v>
      </c>
      <c r="AA59" s="186">
        <v>0.02</v>
      </c>
    </row>
    <row r="60" spans="3:27">
      <c r="C60" s="27" t="s">
        <v>113</v>
      </c>
      <c r="D60" s="30">
        <v>3144</v>
      </c>
      <c r="E60" s="30">
        <v>1155</v>
      </c>
      <c r="F60" s="30">
        <v>729</v>
      </c>
      <c r="G60" s="30">
        <v>2415</v>
      </c>
      <c r="H60" s="30">
        <v>426</v>
      </c>
      <c r="I60" s="186">
        <v>0.18</v>
      </c>
      <c r="J60" s="30">
        <v>1978</v>
      </c>
      <c r="K60" s="30">
        <v>630</v>
      </c>
      <c r="L60" s="30">
        <v>628</v>
      </c>
      <c r="M60" s="187">
        <v>1350</v>
      </c>
      <c r="N60" s="187">
        <v>2</v>
      </c>
      <c r="O60" s="188">
        <v>0</v>
      </c>
      <c r="P60" s="30">
        <v>1238</v>
      </c>
      <c r="Q60" s="30">
        <v>21</v>
      </c>
      <c r="R60" s="30">
        <v>13</v>
      </c>
      <c r="S60" s="30">
        <v>1225</v>
      </c>
      <c r="T60" s="30">
        <v>8</v>
      </c>
      <c r="U60" s="186">
        <v>0.01</v>
      </c>
      <c r="V60" s="30">
        <v>215</v>
      </c>
      <c r="W60" s="30">
        <v>11</v>
      </c>
      <c r="X60" s="30">
        <v>3</v>
      </c>
      <c r="Y60" s="30">
        <v>213</v>
      </c>
      <c r="Z60" s="30">
        <v>8</v>
      </c>
      <c r="AA60" s="186">
        <v>0.04</v>
      </c>
    </row>
    <row r="61" spans="3:27">
      <c r="C61" s="27" t="s">
        <v>115</v>
      </c>
      <c r="D61" s="30">
        <v>976</v>
      </c>
      <c r="E61" s="30">
        <v>433</v>
      </c>
      <c r="F61" s="30">
        <v>289</v>
      </c>
      <c r="G61" s="30">
        <v>686</v>
      </c>
      <c r="H61" s="30">
        <v>144</v>
      </c>
      <c r="I61" s="186">
        <v>0.21</v>
      </c>
      <c r="J61" s="30">
        <v>1400</v>
      </c>
      <c r="K61" s="30">
        <v>216</v>
      </c>
      <c r="L61" s="30">
        <v>165</v>
      </c>
      <c r="M61" s="187">
        <v>1235</v>
      </c>
      <c r="N61" s="187">
        <v>51</v>
      </c>
      <c r="O61" s="188">
        <v>0.04</v>
      </c>
      <c r="P61" s="30">
        <v>823</v>
      </c>
      <c r="Q61" s="30">
        <v>343</v>
      </c>
      <c r="R61" s="30">
        <v>273</v>
      </c>
      <c r="S61" s="30">
        <v>550</v>
      </c>
      <c r="T61" s="30">
        <v>70</v>
      </c>
      <c r="U61" s="186">
        <v>0.13</v>
      </c>
      <c r="V61" s="30">
        <v>110</v>
      </c>
      <c r="W61" s="30">
        <v>8</v>
      </c>
      <c r="X61" s="30">
        <v>10</v>
      </c>
      <c r="Y61" s="30">
        <v>99</v>
      </c>
      <c r="Z61" s="30">
        <v>-2</v>
      </c>
      <c r="AA61" s="186">
        <v>-0.02</v>
      </c>
    </row>
    <row r="62" spans="3:27">
      <c r="C62" s="27" t="s">
        <v>117</v>
      </c>
      <c r="D62" s="30">
        <v>1134</v>
      </c>
      <c r="E62" s="30">
        <v>56</v>
      </c>
      <c r="F62" s="30">
        <v>37</v>
      </c>
      <c r="G62" s="30">
        <v>1097</v>
      </c>
      <c r="H62" s="30">
        <v>19</v>
      </c>
      <c r="I62" s="186">
        <v>0.02</v>
      </c>
      <c r="J62" s="30">
        <v>1258</v>
      </c>
      <c r="K62" s="30">
        <v>56</v>
      </c>
      <c r="L62" s="30">
        <v>46</v>
      </c>
      <c r="M62" s="187">
        <v>1212</v>
      </c>
      <c r="N62" s="187">
        <v>10</v>
      </c>
      <c r="O62" s="188">
        <v>0.01</v>
      </c>
      <c r="P62" s="30">
        <v>889</v>
      </c>
      <c r="Q62" s="30">
        <v>26</v>
      </c>
      <c r="R62" s="30">
        <v>18</v>
      </c>
      <c r="S62" s="30">
        <v>871</v>
      </c>
      <c r="T62" s="30">
        <v>8</v>
      </c>
      <c r="U62" s="186">
        <v>0.01</v>
      </c>
      <c r="V62" s="30">
        <v>125</v>
      </c>
      <c r="W62" s="30">
        <v>4</v>
      </c>
      <c r="X62" s="30">
        <v>5</v>
      </c>
      <c r="Y62" s="30">
        <v>119</v>
      </c>
      <c r="Z62" s="30">
        <v>-1</v>
      </c>
      <c r="AA62" s="186">
        <v>-0.01</v>
      </c>
    </row>
    <row r="63" spans="3:27">
      <c r="C63" s="172" t="s">
        <v>119</v>
      </c>
      <c r="D63" s="194">
        <v>1002</v>
      </c>
      <c r="E63" s="194">
        <v>942</v>
      </c>
      <c r="F63" s="194">
        <v>63</v>
      </c>
      <c r="G63" s="194">
        <v>939</v>
      </c>
      <c r="H63" s="194">
        <v>879</v>
      </c>
      <c r="I63" s="195">
        <v>0.94</v>
      </c>
      <c r="J63" s="194">
        <v>1243</v>
      </c>
      <c r="K63" s="194">
        <v>1164</v>
      </c>
      <c r="L63" s="194">
        <v>62</v>
      </c>
      <c r="M63" s="194">
        <v>1181</v>
      </c>
      <c r="N63" s="194">
        <v>1103</v>
      </c>
      <c r="O63" s="195">
        <v>0.93</v>
      </c>
      <c r="P63" s="194">
        <v>487</v>
      </c>
      <c r="Q63" s="194">
        <v>369</v>
      </c>
      <c r="R63" s="194">
        <v>37</v>
      </c>
      <c r="S63" s="194">
        <v>450</v>
      </c>
      <c r="T63" s="194">
        <v>331</v>
      </c>
      <c r="U63" s="195">
        <v>0.74</v>
      </c>
      <c r="V63" s="194">
        <v>84</v>
      </c>
      <c r="W63" s="194">
        <v>92</v>
      </c>
      <c r="X63" s="194">
        <v>7</v>
      </c>
      <c r="Y63" s="194">
        <v>78</v>
      </c>
      <c r="Z63" s="194">
        <v>85</v>
      </c>
      <c r="AA63" s="195">
        <v>1.1000000000000001</v>
      </c>
    </row>
    <row r="64" spans="3:27">
      <c r="C64" s="183" t="s">
        <v>121</v>
      </c>
      <c r="D64" s="184">
        <v>41</v>
      </c>
      <c r="E64" s="184">
        <v>58</v>
      </c>
      <c r="F64" s="184">
        <v>29</v>
      </c>
      <c r="G64" s="184">
        <v>12</v>
      </c>
      <c r="H64" s="184">
        <v>29</v>
      </c>
      <c r="I64" s="185">
        <v>2.4300000000000002</v>
      </c>
      <c r="J64" s="184">
        <v>38</v>
      </c>
      <c r="K64" s="184">
        <v>40</v>
      </c>
      <c r="L64" s="184">
        <v>33</v>
      </c>
      <c r="M64" s="184">
        <v>5</v>
      </c>
      <c r="N64" s="184">
        <v>6</v>
      </c>
      <c r="O64" s="185">
        <v>1.29</v>
      </c>
      <c r="P64" s="184">
        <v>37</v>
      </c>
      <c r="Q64" s="184">
        <v>25</v>
      </c>
      <c r="R64" s="184">
        <v>26</v>
      </c>
      <c r="S64" s="184">
        <v>11</v>
      </c>
      <c r="T64" s="184">
        <v>-1</v>
      </c>
      <c r="U64" s="185">
        <v>-0.08</v>
      </c>
      <c r="V64" s="184">
        <v>33</v>
      </c>
      <c r="W64" s="184">
        <v>49</v>
      </c>
      <c r="X64" s="184">
        <v>28</v>
      </c>
      <c r="Y64" s="184">
        <v>5</v>
      </c>
      <c r="Z64" s="184">
        <v>21</v>
      </c>
      <c r="AA64" s="185">
        <v>4.28</v>
      </c>
    </row>
    <row r="65" spans="3:27">
      <c r="C65" s="27" t="s">
        <v>123</v>
      </c>
      <c r="D65" s="30">
        <v>96</v>
      </c>
      <c r="E65" s="30">
        <v>81</v>
      </c>
      <c r="F65" s="30">
        <v>71</v>
      </c>
      <c r="G65" s="30">
        <v>24</v>
      </c>
      <c r="H65" s="30">
        <v>10</v>
      </c>
      <c r="I65" s="186">
        <v>0.4</v>
      </c>
      <c r="J65" s="30">
        <v>73</v>
      </c>
      <c r="K65" s="30">
        <v>84</v>
      </c>
      <c r="L65" s="30">
        <v>62</v>
      </c>
      <c r="M65" s="187">
        <v>12</v>
      </c>
      <c r="N65" s="187">
        <v>22</v>
      </c>
      <c r="O65" s="188">
        <v>1.88</v>
      </c>
      <c r="P65" s="30">
        <v>99</v>
      </c>
      <c r="Q65" s="30">
        <v>57</v>
      </c>
      <c r="R65" s="30">
        <v>59</v>
      </c>
      <c r="S65" s="30">
        <v>40</v>
      </c>
      <c r="T65" s="30">
        <v>-1</v>
      </c>
      <c r="U65" s="186">
        <v>-0.03</v>
      </c>
      <c r="V65" s="30">
        <v>65</v>
      </c>
      <c r="W65" s="30">
        <v>115</v>
      </c>
      <c r="X65" s="30">
        <v>69</v>
      </c>
      <c r="Y65" s="30">
        <v>-5</v>
      </c>
      <c r="Z65" s="30">
        <v>46</v>
      </c>
      <c r="AA65" s="186">
        <v>-9.6999999999999993</v>
      </c>
    </row>
    <row r="66" spans="3:27">
      <c r="C66" s="27" t="s">
        <v>125</v>
      </c>
      <c r="D66" s="30">
        <v>4509</v>
      </c>
      <c r="E66" s="30">
        <v>1671</v>
      </c>
      <c r="F66" s="30">
        <v>939</v>
      </c>
      <c r="G66" s="30">
        <v>3570</v>
      </c>
      <c r="H66" s="30">
        <v>733</v>
      </c>
      <c r="I66" s="186">
        <v>0.21</v>
      </c>
      <c r="J66" s="30">
        <v>10</v>
      </c>
      <c r="K66" s="30">
        <v>1</v>
      </c>
      <c r="L66" s="30">
        <v>1</v>
      </c>
      <c r="M66" s="187">
        <v>9</v>
      </c>
      <c r="N66" s="187">
        <v>0</v>
      </c>
      <c r="O66" s="188">
        <v>0.01</v>
      </c>
      <c r="P66" s="30">
        <v>925</v>
      </c>
      <c r="Q66" s="30">
        <v>17</v>
      </c>
      <c r="R66" s="30">
        <v>12</v>
      </c>
      <c r="S66" s="30">
        <v>913</v>
      </c>
      <c r="T66" s="30">
        <v>6</v>
      </c>
      <c r="U66" s="186">
        <v>0.01</v>
      </c>
      <c r="V66" s="30">
        <v>138</v>
      </c>
      <c r="W66" s="30">
        <v>5</v>
      </c>
      <c r="X66" s="30">
        <v>5</v>
      </c>
      <c r="Y66" s="30">
        <v>133</v>
      </c>
      <c r="Z66" s="30">
        <v>0</v>
      </c>
      <c r="AA66" s="186">
        <v>0</v>
      </c>
    </row>
    <row r="67" spans="3:27">
      <c r="C67" s="183" t="s">
        <v>127</v>
      </c>
      <c r="D67" s="184">
        <v>4</v>
      </c>
      <c r="E67" s="184">
        <v>1</v>
      </c>
      <c r="F67" s="184">
        <v>0</v>
      </c>
      <c r="G67" s="184">
        <v>4</v>
      </c>
      <c r="H67" s="184">
        <v>1</v>
      </c>
      <c r="I67" s="185">
        <v>0.26</v>
      </c>
      <c r="J67" s="184">
        <v>7</v>
      </c>
      <c r="K67" s="184">
        <v>6</v>
      </c>
      <c r="L67" s="184">
        <v>1</v>
      </c>
      <c r="M67" s="184">
        <v>6</v>
      </c>
      <c r="N67" s="184">
        <v>5</v>
      </c>
      <c r="O67" s="185">
        <v>0.75</v>
      </c>
      <c r="P67" s="184">
        <v>105586</v>
      </c>
      <c r="Q67" s="184">
        <v>92575</v>
      </c>
      <c r="R67" s="184">
        <v>81741</v>
      </c>
      <c r="S67" s="184">
        <v>23844</v>
      </c>
      <c r="T67" s="184">
        <v>10834</v>
      </c>
      <c r="U67" s="185">
        <v>0.45</v>
      </c>
      <c r="V67" s="184">
        <v>2</v>
      </c>
      <c r="W67" s="184">
        <v>0</v>
      </c>
      <c r="X67" s="184">
        <v>0</v>
      </c>
      <c r="Y67" s="184">
        <v>2</v>
      </c>
      <c r="Z67" s="184">
        <v>0</v>
      </c>
      <c r="AA67" s="185">
        <v>0</v>
      </c>
    </row>
    <row r="68" spans="3:27">
      <c r="C68" s="27" t="s">
        <v>129</v>
      </c>
      <c r="D68" s="30">
        <v>997</v>
      </c>
      <c r="E68" s="30">
        <v>100</v>
      </c>
      <c r="F68" s="30">
        <v>66</v>
      </c>
      <c r="G68" s="30">
        <v>931</v>
      </c>
      <c r="H68" s="30">
        <v>35</v>
      </c>
      <c r="I68" s="186">
        <v>0.04</v>
      </c>
      <c r="J68" s="30">
        <v>1256</v>
      </c>
      <c r="K68" s="30">
        <v>67</v>
      </c>
      <c r="L68" s="30">
        <v>57</v>
      </c>
      <c r="M68" s="187">
        <v>1199</v>
      </c>
      <c r="N68" s="187">
        <v>10</v>
      </c>
      <c r="O68" s="188">
        <v>0.01</v>
      </c>
      <c r="P68" s="30">
        <v>784</v>
      </c>
      <c r="Q68" s="30">
        <v>33</v>
      </c>
      <c r="R68" s="30">
        <v>22</v>
      </c>
      <c r="S68" s="30">
        <v>762</v>
      </c>
      <c r="T68" s="30">
        <v>11</v>
      </c>
      <c r="U68" s="186">
        <v>0.01</v>
      </c>
      <c r="V68" s="197">
        <v>110</v>
      </c>
      <c r="W68" s="197">
        <v>57</v>
      </c>
      <c r="X68" s="197">
        <v>12</v>
      </c>
      <c r="Y68" s="197">
        <v>98</v>
      </c>
      <c r="Z68" s="197">
        <v>45</v>
      </c>
      <c r="AA68" s="198">
        <v>0.46</v>
      </c>
    </row>
    <row r="69" spans="3:27">
      <c r="C69" s="183" t="s">
        <v>131</v>
      </c>
      <c r="D69" s="184">
        <v>10</v>
      </c>
      <c r="E69" s="184">
        <v>0</v>
      </c>
      <c r="F69" s="184">
        <v>6</v>
      </c>
      <c r="G69" s="184">
        <v>4</v>
      </c>
      <c r="H69" s="184">
        <v>-6</v>
      </c>
      <c r="I69" s="185">
        <v>-1.61</v>
      </c>
      <c r="J69" s="184">
        <v>17</v>
      </c>
      <c r="K69" s="184">
        <v>7</v>
      </c>
      <c r="L69" s="184">
        <v>3</v>
      </c>
      <c r="M69" s="184">
        <v>14</v>
      </c>
      <c r="N69" s="184">
        <v>4</v>
      </c>
      <c r="O69" s="185">
        <v>0.26</v>
      </c>
      <c r="P69" s="184">
        <v>7</v>
      </c>
      <c r="Q69" s="184">
        <v>3</v>
      </c>
      <c r="R69" s="184">
        <v>2</v>
      </c>
      <c r="S69" s="184">
        <v>5</v>
      </c>
      <c r="T69" s="184">
        <v>1</v>
      </c>
      <c r="U69" s="185">
        <v>0.18</v>
      </c>
      <c r="V69" s="184">
        <v>5</v>
      </c>
      <c r="W69" s="184">
        <v>4</v>
      </c>
      <c r="X69" s="184">
        <v>7</v>
      </c>
      <c r="Y69" s="184">
        <v>-2</v>
      </c>
      <c r="Z69" s="184">
        <v>-2</v>
      </c>
      <c r="AA69" s="185">
        <v>1.1200000000000001</v>
      </c>
    </row>
    <row r="70" spans="3:27">
      <c r="C70" s="27" t="s">
        <v>133</v>
      </c>
      <c r="D70" s="30">
        <v>1547</v>
      </c>
      <c r="E70" s="30">
        <v>236</v>
      </c>
      <c r="F70" s="30">
        <v>164</v>
      </c>
      <c r="G70" s="30">
        <v>1382</v>
      </c>
      <c r="H70" s="30">
        <v>71</v>
      </c>
      <c r="I70" s="186">
        <v>0.05</v>
      </c>
      <c r="J70" s="30">
        <v>1996</v>
      </c>
      <c r="K70" s="30">
        <v>269</v>
      </c>
      <c r="L70" s="30">
        <v>251</v>
      </c>
      <c r="M70" s="187">
        <v>1745</v>
      </c>
      <c r="N70" s="187">
        <v>18</v>
      </c>
      <c r="O70" s="188">
        <v>0.01</v>
      </c>
      <c r="P70" s="30">
        <v>1159</v>
      </c>
      <c r="Q70" s="30">
        <v>163</v>
      </c>
      <c r="R70" s="30">
        <v>130</v>
      </c>
      <c r="S70" s="30">
        <v>1030</v>
      </c>
      <c r="T70" s="30">
        <v>33</v>
      </c>
      <c r="U70" s="186">
        <v>0.03</v>
      </c>
      <c r="V70" s="30">
        <v>230</v>
      </c>
      <c r="W70" s="30">
        <v>41</v>
      </c>
      <c r="X70" s="30">
        <v>35</v>
      </c>
      <c r="Y70" s="30">
        <v>196</v>
      </c>
      <c r="Z70" s="30">
        <v>6</v>
      </c>
      <c r="AA70" s="186">
        <v>0.03</v>
      </c>
    </row>
    <row r="71" spans="3:27">
      <c r="C71" s="27" t="s">
        <v>135</v>
      </c>
      <c r="D71" s="30">
        <v>1391</v>
      </c>
      <c r="E71" s="30">
        <v>44</v>
      </c>
      <c r="F71" s="30">
        <v>25</v>
      </c>
      <c r="G71" s="30">
        <v>1366</v>
      </c>
      <c r="H71" s="30">
        <v>19</v>
      </c>
      <c r="I71" s="186">
        <v>0.01</v>
      </c>
      <c r="J71" s="30">
        <v>1495</v>
      </c>
      <c r="K71" s="30">
        <v>46</v>
      </c>
      <c r="L71" s="30">
        <v>22</v>
      </c>
      <c r="M71" s="187">
        <v>1473</v>
      </c>
      <c r="N71" s="187">
        <v>25</v>
      </c>
      <c r="O71" s="188">
        <v>0.02</v>
      </c>
      <c r="P71" s="30">
        <v>853</v>
      </c>
      <c r="Q71" s="30">
        <v>23</v>
      </c>
      <c r="R71" s="30">
        <v>24</v>
      </c>
      <c r="S71" s="30">
        <v>829</v>
      </c>
      <c r="T71" s="30">
        <v>-2</v>
      </c>
      <c r="U71" s="186">
        <v>0</v>
      </c>
      <c r="V71" s="30">
        <v>298</v>
      </c>
      <c r="W71" s="30">
        <v>18</v>
      </c>
      <c r="X71" s="30">
        <v>11</v>
      </c>
      <c r="Y71" s="30">
        <v>287</v>
      </c>
      <c r="Z71" s="30">
        <v>7</v>
      </c>
      <c r="AA71" s="186">
        <v>0.02</v>
      </c>
    </row>
    <row r="72" spans="3:27">
      <c r="C72" s="183" t="s">
        <v>137</v>
      </c>
      <c r="D72" s="184">
        <v>8</v>
      </c>
      <c r="E72" s="184">
        <v>4</v>
      </c>
      <c r="F72" s="184">
        <v>4</v>
      </c>
      <c r="G72" s="184">
        <v>4</v>
      </c>
      <c r="H72" s="184">
        <v>0</v>
      </c>
      <c r="I72" s="185">
        <v>0.09</v>
      </c>
      <c r="J72" s="184">
        <v>8</v>
      </c>
      <c r="K72" s="184">
        <v>1</v>
      </c>
      <c r="L72" s="184">
        <v>3</v>
      </c>
      <c r="M72" s="184">
        <v>5</v>
      </c>
      <c r="N72" s="184">
        <v>-2</v>
      </c>
      <c r="O72" s="185">
        <v>-0.36</v>
      </c>
      <c r="P72" s="184">
        <v>6</v>
      </c>
      <c r="Q72" s="184">
        <v>2</v>
      </c>
      <c r="R72" s="184">
        <v>3</v>
      </c>
      <c r="S72" s="184">
        <v>3</v>
      </c>
      <c r="T72" s="184">
        <v>-1</v>
      </c>
      <c r="U72" s="185">
        <v>-0.37</v>
      </c>
      <c r="V72" s="184">
        <v>6</v>
      </c>
      <c r="W72" s="184">
        <v>2</v>
      </c>
      <c r="X72" s="184">
        <v>7</v>
      </c>
      <c r="Y72" s="184">
        <v>-1</v>
      </c>
      <c r="Z72" s="184">
        <v>-5</v>
      </c>
      <c r="AA72" s="185">
        <v>4.3600000000000003</v>
      </c>
    </row>
    <row r="73" spans="3:27">
      <c r="C73" s="183" t="s">
        <v>139</v>
      </c>
      <c r="D73" s="184">
        <v>13</v>
      </c>
      <c r="E73" s="184">
        <v>5</v>
      </c>
      <c r="F73" s="184">
        <v>3</v>
      </c>
      <c r="G73" s="184">
        <v>10</v>
      </c>
      <c r="H73" s="184">
        <v>2</v>
      </c>
      <c r="I73" s="185">
        <v>0.22</v>
      </c>
      <c r="J73" s="184">
        <v>8</v>
      </c>
      <c r="K73" s="184">
        <v>2</v>
      </c>
      <c r="L73" s="184">
        <v>4</v>
      </c>
      <c r="M73" s="184">
        <v>4</v>
      </c>
      <c r="N73" s="184">
        <v>-2</v>
      </c>
      <c r="O73" s="185">
        <v>-0.42</v>
      </c>
      <c r="P73" s="184">
        <v>6</v>
      </c>
      <c r="Q73" s="184">
        <v>1</v>
      </c>
      <c r="R73" s="184">
        <v>4</v>
      </c>
      <c r="S73" s="184">
        <v>2</v>
      </c>
      <c r="T73" s="184">
        <v>-3</v>
      </c>
      <c r="U73" s="185">
        <v>-1.59</v>
      </c>
      <c r="V73" s="184">
        <v>1</v>
      </c>
      <c r="W73" s="184">
        <v>3</v>
      </c>
      <c r="X73" s="184">
        <v>5</v>
      </c>
      <c r="Y73" s="184">
        <v>-4</v>
      </c>
      <c r="Z73" s="184">
        <v>-2</v>
      </c>
      <c r="AA73" s="185">
        <v>0.57999999999999996</v>
      </c>
    </row>
    <row r="74" spans="3:27">
      <c r="C74" s="183" t="s">
        <v>141</v>
      </c>
      <c r="D74" s="184">
        <v>9</v>
      </c>
      <c r="E74" s="184">
        <v>8</v>
      </c>
      <c r="F74" s="184">
        <v>10</v>
      </c>
      <c r="G74" s="184">
        <v>-1</v>
      </c>
      <c r="H74" s="184">
        <v>-2</v>
      </c>
      <c r="I74" s="185">
        <v>2.0699999999999998</v>
      </c>
      <c r="J74" s="184">
        <v>4</v>
      </c>
      <c r="K74" s="184">
        <v>2</v>
      </c>
      <c r="L74" s="184">
        <v>7</v>
      </c>
      <c r="M74" s="184">
        <v>-3</v>
      </c>
      <c r="N74" s="184">
        <v>-5</v>
      </c>
      <c r="O74" s="185">
        <v>1.64</v>
      </c>
      <c r="P74" s="184">
        <v>2</v>
      </c>
      <c r="Q74" s="184">
        <v>4</v>
      </c>
      <c r="R74" s="184">
        <v>6</v>
      </c>
      <c r="S74" s="184">
        <v>-4</v>
      </c>
      <c r="T74" s="184">
        <v>-2</v>
      </c>
      <c r="U74" s="185">
        <v>0.53</v>
      </c>
      <c r="V74" s="184">
        <v>5</v>
      </c>
      <c r="W74" s="184">
        <v>4</v>
      </c>
      <c r="X74" s="184">
        <v>5</v>
      </c>
      <c r="Y74" s="184">
        <v>0</v>
      </c>
      <c r="Z74" s="184">
        <v>-1</v>
      </c>
      <c r="AA74" s="185">
        <v>1.64</v>
      </c>
    </row>
    <row r="75" spans="3:27">
      <c r="C75" s="175" t="s">
        <v>143</v>
      </c>
      <c r="D75" s="197">
        <v>3058</v>
      </c>
      <c r="E75" s="197">
        <v>885</v>
      </c>
      <c r="F75" s="197">
        <v>49</v>
      </c>
      <c r="G75" s="197">
        <v>3009</v>
      </c>
      <c r="H75" s="197">
        <v>836</v>
      </c>
      <c r="I75" s="198">
        <v>0.28000000000000003</v>
      </c>
      <c r="J75" s="197">
        <v>2959</v>
      </c>
      <c r="K75" s="197">
        <v>2858</v>
      </c>
      <c r="L75" s="197">
        <v>2566</v>
      </c>
      <c r="M75" s="197">
        <v>393</v>
      </c>
      <c r="N75" s="197">
        <v>292</v>
      </c>
      <c r="O75" s="199">
        <v>0.74</v>
      </c>
      <c r="P75" s="197">
        <v>2163</v>
      </c>
      <c r="Q75" s="197">
        <v>1854</v>
      </c>
      <c r="R75" s="197">
        <v>401</v>
      </c>
      <c r="S75" s="197">
        <v>1762</v>
      </c>
      <c r="T75" s="197">
        <v>1453</v>
      </c>
      <c r="U75" s="199">
        <v>0.82</v>
      </c>
      <c r="V75" s="197">
        <v>286</v>
      </c>
      <c r="W75" s="197">
        <v>324</v>
      </c>
      <c r="X75" s="197">
        <v>121</v>
      </c>
      <c r="Y75" s="197">
        <v>165</v>
      </c>
      <c r="Z75" s="197">
        <v>203</v>
      </c>
      <c r="AA75" s="199">
        <v>1.24</v>
      </c>
    </row>
    <row r="76" spans="3:27">
      <c r="C76" s="27" t="s">
        <v>145</v>
      </c>
      <c r="D76" s="30">
        <v>1721</v>
      </c>
      <c r="E76" s="30">
        <v>43</v>
      </c>
      <c r="F76" s="30">
        <v>42</v>
      </c>
      <c r="G76" s="30">
        <v>1678</v>
      </c>
      <c r="H76" s="30">
        <v>0</v>
      </c>
      <c r="I76" s="186">
        <v>0</v>
      </c>
      <c r="J76" s="30">
        <v>1887</v>
      </c>
      <c r="K76" s="30">
        <v>25</v>
      </c>
      <c r="L76" s="30">
        <v>22</v>
      </c>
      <c r="M76" s="187">
        <v>1865</v>
      </c>
      <c r="N76" s="187">
        <v>4</v>
      </c>
      <c r="O76" s="188">
        <v>0</v>
      </c>
      <c r="P76" s="30">
        <v>1194</v>
      </c>
      <c r="Q76" s="30">
        <v>23</v>
      </c>
      <c r="R76" s="30">
        <v>21</v>
      </c>
      <c r="S76" s="30">
        <v>1173</v>
      </c>
      <c r="T76" s="30">
        <v>1</v>
      </c>
      <c r="U76" s="186">
        <v>0</v>
      </c>
      <c r="V76" s="30">
        <v>202</v>
      </c>
      <c r="W76" s="30">
        <v>4</v>
      </c>
      <c r="X76" s="30">
        <v>7</v>
      </c>
      <c r="Y76" s="30">
        <v>196</v>
      </c>
      <c r="Z76" s="30">
        <v>-3</v>
      </c>
      <c r="AA76" s="186">
        <v>-0.02</v>
      </c>
    </row>
    <row r="77" spans="3:27">
      <c r="C77" s="27" t="s">
        <v>147</v>
      </c>
      <c r="D77" s="30">
        <v>10979</v>
      </c>
      <c r="E77" s="30">
        <v>249</v>
      </c>
      <c r="F77" s="30">
        <v>159</v>
      </c>
      <c r="G77" s="30">
        <v>10820</v>
      </c>
      <c r="H77" s="30">
        <v>90</v>
      </c>
      <c r="I77" s="186">
        <v>0.01</v>
      </c>
      <c r="J77" s="30">
        <v>16409</v>
      </c>
      <c r="K77" s="30">
        <v>5210</v>
      </c>
      <c r="L77" s="30">
        <v>1026</v>
      </c>
      <c r="M77" s="187">
        <v>15383</v>
      </c>
      <c r="N77" s="187">
        <v>4184</v>
      </c>
      <c r="O77" s="188">
        <v>0.27</v>
      </c>
      <c r="P77" s="30">
        <v>9224</v>
      </c>
      <c r="Q77" s="30">
        <v>1043</v>
      </c>
      <c r="R77" s="30">
        <v>146</v>
      </c>
      <c r="S77" s="30">
        <v>9078</v>
      </c>
      <c r="T77" s="30">
        <v>897</v>
      </c>
      <c r="U77" s="186">
        <v>0.1</v>
      </c>
      <c r="V77" s="30">
        <v>1346</v>
      </c>
      <c r="W77" s="30">
        <v>273</v>
      </c>
      <c r="X77" s="30">
        <v>18</v>
      </c>
      <c r="Y77" s="30">
        <v>1328</v>
      </c>
      <c r="Z77" s="30">
        <v>255</v>
      </c>
      <c r="AA77" s="186">
        <v>0.19</v>
      </c>
    </row>
    <row r="78" spans="3:27">
      <c r="C78" s="27" t="s">
        <v>149</v>
      </c>
      <c r="D78" s="30">
        <v>3364</v>
      </c>
      <c r="E78" s="30">
        <v>81</v>
      </c>
      <c r="F78" s="30">
        <v>88</v>
      </c>
      <c r="G78" s="30">
        <v>3276</v>
      </c>
      <c r="H78" s="30">
        <v>-7</v>
      </c>
      <c r="I78" s="186">
        <v>0</v>
      </c>
      <c r="J78" s="30">
        <v>8178</v>
      </c>
      <c r="K78" s="30">
        <v>879</v>
      </c>
      <c r="L78" s="30">
        <v>149</v>
      </c>
      <c r="M78" s="187">
        <v>8029</v>
      </c>
      <c r="N78" s="187">
        <v>730</v>
      </c>
      <c r="O78" s="188">
        <v>0.09</v>
      </c>
      <c r="P78" s="30">
        <v>5190</v>
      </c>
      <c r="Q78" s="30">
        <v>349</v>
      </c>
      <c r="R78" s="30">
        <v>65</v>
      </c>
      <c r="S78" s="30">
        <v>5125</v>
      </c>
      <c r="T78" s="30">
        <v>284</v>
      </c>
      <c r="U78" s="186">
        <v>0.06</v>
      </c>
      <c r="V78" s="30">
        <v>518</v>
      </c>
      <c r="W78" s="30">
        <v>23</v>
      </c>
      <c r="X78" s="30">
        <v>7</v>
      </c>
      <c r="Y78" s="30">
        <v>511</v>
      </c>
      <c r="Z78" s="30">
        <v>16</v>
      </c>
      <c r="AA78" s="186">
        <v>0.03</v>
      </c>
    </row>
    <row r="79" spans="3:27">
      <c r="C79" s="183" t="s">
        <v>151</v>
      </c>
      <c r="D79" s="184">
        <v>8</v>
      </c>
      <c r="E79" s="184">
        <v>4</v>
      </c>
      <c r="F79" s="184">
        <v>1</v>
      </c>
      <c r="G79" s="184">
        <v>7</v>
      </c>
      <c r="H79" s="184">
        <v>3</v>
      </c>
      <c r="I79" s="185">
        <v>0.45</v>
      </c>
      <c r="J79" s="184">
        <v>6</v>
      </c>
      <c r="K79" s="184">
        <v>3</v>
      </c>
      <c r="L79" s="184">
        <v>2</v>
      </c>
      <c r="M79" s="184">
        <v>4</v>
      </c>
      <c r="N79" s="184">
        <v>1</v>
      </c>
      <c r="O79" s="185">
        <v>0.33</v>
      </c>
      <c r="P79" s="184">
        <v>3</v>
      </c>
      <c r="Q79" s="184">
        <v>4</v>
      </c>
      <c r="R79" s="184">
        <v>2</v>
      </c>
      <c r="S79" s="184">
        <v>1</v>
      </c>
      <c r="T79" s="184">
        <v>2</v>
      </c>
      <c r="U79" s="185">
        <v>1.95</v>
      </c>
      <c r="V79" s="184">
        <v>3</v>
      </c>
      <c r="W79" s="184">
        <v>3</v>
      </c>
      <c r="X79" s="184">
        <v>1</v>
      </c>
      <c r="Y79" s="184">
        <v>2</v>
      </c>
      <c r="Z79" s="184">
        <v>2</v>
      </c>
      <c r="AA79" s="185">
        <v>0.92</v>
      </c>
    </row>
  </sheetData>
  <mergeCells count="8">
    <mergeCell ref="S2:T2"/>
    <mergeCell ref="V2:X2"/>
    <mergeCell ref="Y2:Z2"/>
    <mergeCell ref="D2:F2"/>
    <mergeCell ref="G2:H2"/>
    <mergeCell ref="J2:L2"/>
    <mergeCell ref="M2:N2"/>
    <mergeCell ref="P2:R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79"/>
  <sheetViews>
    <sheetView topLeftCell="N2" workbookViewId="0">
      <selection activeCell="AB24" sqref="AB24:AD79"/>
    </sheetView>
  </sheetViews>
  <sheetFormatPr baseColWidth="10" defaultColWidth="8.83203125" defaultRowHeight="15" x14ac:dyDescent="0"/>
  <cols>
    <col min="3" max="3" width="29" customWidth="1"/>
    <col min="4" max="9" width="11.6640625" customWidth="1"/>
    <col min="10" max="10" width="9.83203125" customWidth="1"/>
    <col min="11" max="16" width="11.6640625" customWidth="1"/>
    <col min="17" max="17" width="7.1640625" customWidth="1"/>
    <col min="18" max="23" width="11.6640625" customWidth="1"/>
    <col min="25" max="27" width="11.6640625" customWidth="1"/>
    <col min="28" max="28" width="7.1640625" customWidth="1"/>
  </cols>
  <sheetData>
    <row r="2" spans="2:29" s="1" customFormat="1" ht="18">
      <c r="B2" s="1" t="s">
        <v>0</v>
      </c>
      <c r="D2" s="268" t="s">
        <v>168</v>
      </c>
      <c r="E2" s="268"/>
      <c r="F2" s="268"/>
      <c r="G2" s="268" t="s">
        <v>169</v>
      </c>
      <c r="H2" s="268"/>
      <c r="I2" s="268"/>
      <c r="K2" s="269" t="s">
        <v>160</v>
      </c>
      <c r="L2" s="269"/>
      <c r="M2" s="269"/>
      <c r="N2" s="269" t="s">
        <v>170</v>
      </c>
      <c r="O2" s="269"/>
      <c r="P2" s="269"/>
      <c r="R2" s="270" t="s">
        <v>171</v>
      </c>
      <c r="S2" s="270"/>
      <c r="T2" s="270"/>
      <c r="U2" s="270" t="s">
        <v>172</v>
      </c>
      <c r="V2" s="270"/>
      <c r="W2" s="270"/>
      <c r="Y2" s="267" t="s">
        <v>173</v>
      </c>
      <c r="Z2" s="267"/>
      <c r="AA2" s="267"/>
    </row>
    <row r="3" spans="2:29" s="3" customFormat="1" ht="43" thickBot="1">
      <c r="B3" s="2" t="s">
        <v>5</v>
      </c>
      <c r="D3" s="4" t="s">
        <v>6</v>
      </c>
      <c r="E3" s="5" t="s">
        <v>7</v>
      </c>
      <c r="F3" s="6" t="s">
        <v>8</v>
      </c>
      <c r="G3" s="4" t="s">
        <v>6</v>
      </c>
      <c r="H3" s="5" t="s">
        <v>7</v>
      </c>
      <c r="I3" s="34" t="s">
        <v>174</v>
      </c>
      <c r="J3" s="18" t="s">
        <v>161</v>
      </c>
      <c r="K3" s="4" t="s">
        <v>6</v>
      </c>
      <c r="L3" s="5" t="s">
        <v>7</v>
      </c>
      <c r="M3" s="6" t="s">
        <v>8</v>
      </c>
      <c r="N3" s="4" t="s">
        <v>6</v>
      </c>
      <c r="O3" s="5" t="s">
        <v>7</v>
      </c>
      <c r="P3" s="34" t="s">
        <v>174</v>
      </c>
      <c r="Q3" s="18" t="s">
        <v>161</v>
      </c>
      <c r="R3" s="4" t="s">
        <v>6</v>
      </c>
      <c r="S3" s="5" t="s">
        <v>7</v>
      </c>
      <c r="T3" s="6" t="s">
        <v>8</v>
      </c>
      <c r="U3" s="4" t="s">
        <v>6</v>
      </c>
      <c r="V3" s="5" t="s">
        <v>7</v>
      </c>
      <c r="W3" s="34" t="s">
        <v>174</v>
      </c>
      <c r="X3" s="18" t="s">
        <v>161</v>
      </c>
      <c r="Y3" s="4" t="s">
        <v>6</v>
      </c>
      <c r="Z3" s="5" t="s">
        <v>7</v>
      </c>
      <c r="AA3" s="6" t="s">
        <v>8</v>
      </c>
      <c r="AB3" s="7"/>
    </row>
    <row r="4" spans="2:29" hidden="1"/>
    <row r="5" spans="2:29" hidden="1">
      <c r="B5" t="s">
        <v>12</v>
      </c>
      <c r="C5" t="s">
        <v>13</v>
      </c>
      <c r="D5">
        <v>27434</v>
      </c>
      <c r="E5">
        <v>20746</v>
      </c>
      <c r="F5">
        <v>59835</v>
      </c>
      <c r="K5">
        <v>34179</v>
      </c>
      <c r="L5">
        <v>38493</v>
      </c>
      <c r="M5">
        <v>57397</v>
      </c>
      <c r="R5">
        <v>26379</v>
      </c>
      <c r="S5">
        <v>40604</v>
      </c>
      <c r="T5">
        <v>34740</v>
      </c>
      <c r="Y5">
        <v>27574</v>
      </c>
      <c r="Z5">
        <v>37931</v>
      </c>
      <c r="AA5">
        <v>42991</v>
      </c>
      <c r="AC5">
        <f>AVERAGE(D5:AA5)</f>
        <v>37358.583333333336</v>
      </c>
    </row>
    <row r="6" spans="2:29" hidden="1">
      <c r="B6" t="s">
        <v>14</v>
      </c>
      <c r="C6" t="s">
        <v>15</v>
      </c>
      <c r="D6">
        <v>8008</v>
      </c>
      <c r="E6">
        <v>6063</v>
      </c>
      <c r="F6">
        <v>18092</v>
      </c>
      <c r="K6">
        <v>10213</v>
      </c>
      <c r="L6">
        <v>11304</v>
      </c>
      <c r="M6">
        <v>16243</v>
      </c>
      <c r="R6">
        <v>8384</v>
      </c>
      <c r="S6">
        <v>12806</v>
      </c>
      <c r="T6">
        <v>10342</v>
      </c>
      <c r="Y6">
        <v>8644</v>
      </c>
      <c r="Z6">
        <v>11745</v>
      </c>
      <c r="AA6">
        <v>13748</v>
      </c>
      <c r="AC6">
        <f t="shared" ref="AC6:AC21" si="0">AVERAGE(D6:AA6)</f>
        <v>11299.333333333334</v>
      </c>
    </row>
    <row r="7" spans="2:29" hidden="1">
      <c r="B7" t="s">
        <v>16</v>
      </c>
      <c r="C7" t="s">
        <v>17</v>
      </c>
      <c r="D7">
        <v>1989</v>
      </c>
      <c r="E7">
        <v>1435</v>
      </c>
      <c r="F7">
        <v>4371</v>
      </c>
      <c r="K7">
        <v>2576</v>
      </c>
      <c r="L7">
        <v>2925</v>
      </c>
      <c r="M7">
        <v>4165</v>
      </c>
      <c r="R7">
        <v>2050</v>
      </c>
      <c r="S7">
        <v>3172</v>
      </c>
      <c r="T7">
        <v>2548</v>
      </c>
      <c r="Y7">
        <v>2189</v>
      </c>
      <c r="Z7">
        <v>2831</v>
      </c>
      <c r="AA7">
        <v>3299</v>
      </c>
      <c r="AC7">
        <f t="shared" si="0"/>
        <v>2795.8333333333335</v>
      </c>
    </row>
    <row r="8" spans="2:29" hidden="1">
      <c r="B8" t="s">
        <v>18</v>
      </c>
      <c r="C8" t="s">
        <v>19</v>
      </c>
      <c r="D8">
        <v>540</v>
      </c>
      <c r="E8">
        <v>425</v>
      </c>
      <c r="F8">
        <v>1181</v>
      </c>
      <c r="K8">
        <v>712</v>
      </c>
      <c r="L8">
        <v>804</v>
      </c>
      <c r="M8">
        <v>1169</v>
      </c>
      <c r="R8">
        <v>605</v>
      </c>
      <c r="S8">
        <v>874</v>
      </c>
      <c r="T8">
        <v>720</v>
      </c>
      <c r="Y8">
        <v>624</v>
      </c>
      <c r="Z8">
        <v>797</v>
      </c>
      <c r="AA8">
        <v>848</v>
      </c>
      <c r="AC8">
        <f t="shared" si="0"/>
        <v>774.91666666666663</v>
      </c>
    </row>
    <row r="9" spans="2:29" hidden="1">
      <c r="B9" t="s">
        <v>20</v>
      </c>
      <c r="C9" t="s">
        <v>21</v>
      </c>
      <c r="D9">
        <v>310</v>
      </c>
      <c r="E9">
        <v>258</v>
      </c>
      <c r="F9">
        <v>734</v>
      </c>
      <c r="K9">
        <v>439</v>
      </c>
      <c r="L9">
        <v>469</v>
      </c>
      <c r="M9">
        <v>663</v>
      </c>
      <c r="R9">
        <v>375</v>
      </c>
      <c r="S9">
        <v>492</v>
      </c>
      <c r="T9">
        <v>454</v>
      </c>
      <c r="Y9">
        <v>359</v>
      </c>
      <c r="Z9">
        <v>468</v>
      </c>
      <c r="AA9">
        <v>485</v>
      </c>
      <c r="AC9">
        <f t="shared" si="0"/>
        <v>458.83333333333331</v>
      </c>
    </row>
    <row r="10" spans="2:29" hidden="1">
      <c r="B10" t="s">
        <v>22</v>
      </c>
      <c r="C10" t="s">
        <v>23</v>
      </c>
      <c r="D10">
        <v>107</v>
      </c>
      <c r="E10">
        <v>64</v>
      </c>
      <c r="F10">
        <v>245</v>
      </c>
      <c r="K10">
        <v>157</v>
      </c>
      <c r="L10">
        <v>151</v>
      </c>
      <c r="M10">
        <v>267</v>
      </c>
      <c r="R10">
        <v>120</v>
      </c>
      <c r="S10">
        <v>163</v>
      </c>
      <c r="T10">
        <v>143</v>
      </c>
      <c r="Y10">
        <v>112</v>
      </c>
      <c r="Z10">
        <v>162</v>
      </c>
      <c r="AA10">
        <v>164</v>
      </c>
      <c r="AC10">
        <f t="shared" si="0"/>
        <v>154.58333333333334</v>
      </c>
    </row>
    <row r="11" spans="2:29" hidden="1"/>
    <row r="12" spans="2:29" hidden="1">
      <c r="B12" t="s">
        <v>24</v>
      </c>
      <c r="C12" t="s">
        <v>25</v>
      </c>
      <c r="D12">
        <v>23</v>
      </c>
      <c r="E12">
        <v>13</v>
      </c>
      <c r="F12" s="26">
        <v>44</v>
      </c>
      <c r="G12" s="26"/>
      <c r="H12" s="26"/>
      <c r="I12" s="26"/>
      <c r="K12" s="26">
        <v>22</v>
      </c>
      <c r="L12" s="26">
        <v>23</v>
      </c>
      <c r="M12" s="26">
        <v>38</v>
      </c>
      <c r="N12" s="26"/>
      <c r="O12" s="26"/>
      <c r="P12" s="26"/>
      <c r="Q12" s="26"/>
      <c r="R12" s="26">
        <v>21</v>
      </c>
      <c r="S12" s="26">
        <v>32</v>
      </c>
      <c r="T12" s="26">
        <v>25</v>
      </c>
      <c r="Y12" s="26">
        <v>13</v>
      </c>
      <c r="Z12" s="26">
        <v>35</v>
      </c>
      <c r="AA12" s="26">
        <v>33</v>
      </c>
      <c r="AB12" s="26"/>
      <c r="AC12">
        <f t="shared" si="0"/>
        <v>26.833333333333332</v>
      </c>
    </row>
    <row r="13" spans="2:29" hidden="1">
      <c r="B13" t="s">
        <v>26</v>
      </c>
      <c r="C13" t="s">
        <v>27</v>
      </c>
      <c r="D13">
        <v>5</v>
      </c>
      <c r="E13">
        <v>2</v>
      </c>
      <c r="F13" s="26">
        <v>15</v>
      </c>
      <c r="G13" s="26"/>
      <c r="H13" s="26"/>
      <c r="I13" s="26"/>
      <c r="K13" s="26">
        <v>12</v>
      </c>
      <c r="L13" s="26">
        <v>9</v>
      </c>
      <c r="M13" s="26">
        <v>14</v>
      </c>
      <c r="N13" s="26"/>
      <c r="O13" s="26"/>
      <c r="P13" s="26"/>
      <c r="Q13" s="26"/>
      <c r="R13" s="26">
        <v>9</v>
      </c>
      <c r="S13" s="26">
        <v>9</v>
      </c>
      <c r="T13" s="26">
        <v>6</v>
      </c>
      <c r="Y13" s="26">
        <v>5</v>
      </c>
      <c r="Z13" s="26">
        <v>16</v>
      </c>
      <c r="AA13" s="26">
        <v>8</v>
      </c>
      <c r="AB13" s="26"/>
      <c r="AC13">
        <f t="shared" si="0"/>
        <v>9.1666666666666661</v>
      </c>
    </row>
    <row r="14" spans="2:29" hidden="1">
      <c r="B14" t="s">
        <v>28</v>
      </c>
      <c r="C14" t="s">
        <v>29</v>
      </c>
      <c r="D14">
        <v>7</v>
      </c>
      <c r="E14">
        <v>2</v>
      </c>
      <c r="F14" s="26">
        <v>8</v>
      </c>
      <c r="G14" s="26"/>
      <c r="H14" s="26"/>
      <c r="I14" s="26"/>
      <c r="K14" s="26">
        <v>3</v>
      </c>
      <c r="L14" s="26">
        <v>2</v>
      </c>
      <c r="M14" s="26">
        <v>8</v>
      </c>
      <c r="N14" s="26"/>
      <c r="O14" s="26"/>
      <c r="P14" s="26"/>
      <c r="Q14" s="26"/>
      <c r="R14" s="26">
        <v>6</v>
      </c>
      <c r="S14" s="26">
        <v>6</v>
      </c>
      <c r="T14" s="26">
        <v>3</v>
      </c>
      <c r="Y14" s="26">
        <v>2</v>
      </c>
      <c r="Z14" s="26">
        <v>4</v>
      </c>
      <c r="AA14" s="26">
        <v>9</v>
      </c>
      <c r="AB14" s="26"/>
      <c r="AC14">
        <f t="shared" si="0"/>
        <v>5</v>
      </c>
    </row>
    <row r="15" spans="2:29" hidden="1">
      <c r="B15" t="s">
        <v>30</v>
      </c>
      <c r="C15" t="s">
        <v>31</v>
      </c>
      <c r="D15">
        <v>3</v>
      </c>
      <c r="E15">
        <v>1</v>
      </c>
      <c r="F15" s="26">
        <v>13</v>
      </c>
      <c r="G15" s="26"/>
      <c r="H15" s="26"/>
      <c r="I15" s="26"/>
      <c r="K15" s="26">
        <v>3</v>
      </c>
      <c r="L15" s="26">
        <v>9</v>
      </c>
      <c r="M15" s="26">
        <v>8</v>
      </c>
      <c r="N15" s="26"/>
      <c r="O15" s="26"/>
      <c r="P15" s="26"/>
      <c r="Q15" s="26"/>
      <c r="R15" s="26">
        <v>4</v>
      </c>
      <c r="S15" s="26">
        <v>2</v>
      </c>
      <c r="T15" s="26">
        <v>6</v>
      </c>
      <c r="Y15" s="26">
        <v>4</v>
      </c>
      <c r="Z15" s="26">
        <v>4</v>
      </c>
      <c r="AA15" s="26">
        <v>4</v>
      </c>
      <c r="AB15" s="26"/>
      <c r="AC15">
        <f t="shared" si="0"/>
        <v>5.083333333333333</v>
      </c>
    </row>
    <row r="16" spans="2:29" hidden="1">
      <c r="B16" t="s">
        <v>32</v>
      </c>
      <c r="C16" t="s">
        <v>33</v>
      </c>
      <c r="D16">
        <v>12</v>
      </c>
      <c r="E16">
        <v>11</v>
      </c>
      <c r="F16" s="26">
        <v>25</v>
      </c>
      <c r="G16" s="26"/>
      <c r="H16" s="26"/>
      <c r="I16" s="26"/>
      <c r="K16" s="26">
        <v>25</v>
      </c>
      <c r="L16" s="26">
        <v>12</v>
      </c>
      <c r="M16" s="26">
        <v>42</v>
      </c>
      <c r="N16" s="26"/>
      <c r="O16" s="26"/>
      <c r="P16" s="26"/>
      <c r="Q16" s="26"/>
      <c r="R16" s="26">
        <v>16</v>
      </c>
      <c r="S16" s="26">
        <v>25</v>
      </c>
      <c r="T16" s="26">
        <v>31</v>
      </c>
      <c r="Y16" s="26">
        <v>21</v>
      </c>
      <c r="Z16" s="26">
        <v>17</v>
      </c>
      <c r="AA16" s="26">
        <v>19</v>
      </c>
      <c r="AB16" s="26"/>
      <c r="AC16">
        <f t="shared" si="0"/>
        <v>21.333333333333332</v>
      </c>
    </row>
    <row r="17" spans="1:30" hidden="1">
      <c r="B17" t="s">
        <v>34</v>
      </c>
      <c r="C17" t="s">
        <v>35</v>
      </c>
      <c r="D17">
        <v>21</v>
      </c>
      <c r="E17">
        <v>8</v>
      </c>
      <c r="F17" s="26">
        <v>26</v>
      </c>
      <c r="G17" s="26"/>
      <c r="H17" s="26"/>
      <c r="I17" s="26"/>
      <c r="K17" s="26">
        <v>8</v>
      </c>
      <c r="L17" s="26">
        <v>9</v>
      </c>
      <c r="M17" s="26">
        <v>23</v>
      </c>
      <c r="N17" s="26"/>
      <c r="O17" s="26"/>
      <c r="P17" s="26"/>
      <c r="Q17" s="26"/>
      <c r="R17" s="26">
        <v>16</v>
      </c>
      <c r="S17" s="26">
        <v>21</v>
      </c>
      <c r="T17" s="26">
        <v>12</v>
      </c>
      <c r="Y17" s="26">
        <v>18</v>
      </c>
      <c r="Z17" s="26">
        <v>16</v>
      </c>
      <c r="AA17" s="26">
        <v>29</v>
      </c>
      <c r="AB17" s="26"/>
      <c r="AC17">
        <f t="shared" si="0"/>
        <v>17.25</v>
      </c>
    </row>
    <row r="18" spans="1:30" hidden="1">
      <c r="B18" t="s">
        <v>36</v>
      </c>
      <c r="C18" t="s">
        <v>37</v>
      </c>
      <c r="D18">
        <v>45</v>
      </c>
      <c r="E18">
        <v>28</v>
      </c>
      <c r="F18">
        <v>79</v>
      </c>
      <c r="K18">
        <v>48</v>
      </c>
      <c r="L18">
        <v>58</v>
      </c>
      <c r="M18">
        <v>88</v>
      </c>
      <c r="R18">
        <v>46</v>
      </c>
      <c r="S18" s="26">
        <v>49</v>
      </c>
      <c r="T18" s="26">
        <v>53</v>
      </c>
      <c r="U18" s="26"/>
      <c r="Y18">
        <v>61</v>
      </c>
      <c r="Z18" s="26">
        <v>52</v>
      </c>
      <c r="AA18">
        <v>64</v>
      </c>
      <c r="AC18">
        <f t="shared" si="0"/>
        <v>55.916666666666664</v>
      </c>
    </row>
    <row r="19" spans="1:30" hidden="1">
      <c r="B19" t="s">
        <v>38</v>
      </c>
      <c r="C19" t="s">
        <v>39</v>
      </c>
      <c r="D19">
        <v>5</v>
      </c>
      <c r="E19">
        <v>1</v>
      </c>
      <c r="F19" s="26">
        <v>13</v>
      </c>
      <c r="G19" s="26"/>
      <c r="H19" s="26"/>
      <c r="I19" s="26"/>
      <c r="K19" s="26">
        <v>8</v>
      </c>
      <c r="L19" s="26">
        <v>4</v>
      </c>
      <c r="M19" s="26">
        <v>7</v>
      </c>
      <c r="N19" s="26"/>
      <c r="O19" s="26"/>
      <c r="P19" s="26"/>
      <c r="Q19" s="26"/>
      <c r="R19" s="26">
        <v>7</v>
      </c>
      <c r="S19" s="26">
        <v>8</v>
      </c>
      <c r="T19" s="26">
        <v>3</v>
      </c>
      <c r="Y19" s="26">
        <v>6</v>
      </c>
      <c r="Z19" s="26">
        <v>8</v>
      </c>
      <c r="AA19" s="26">
        <v>14</v>
      </c>
      <c r="AB19" s="26"/>
      <c r="AC19">
        <f t="shared" si="0"/>
        <v>7</v>
      </c>
    </row>
    <row r="20" spans="1:30" hidden="1"/>
    <row r="21" spans="1:30" hidden="1">
      <c r="C21" s="20" t="s">
        <v>162</v>
      </c>
      <c r="D21" s="35">
        <f>AVERAGE(D12:D19)+2*STDEV(D12:D19)</f>
        <v>43.579223889307841</v>
      </c>
      <c r="E21" s="35">
        <f t="shared" ref="E21:T21" si="1">AVERAGE(E12:E19)+2*STDEV(E12:E19)</f>
        <v>26.820329637815878</v>
      </c>
      <c r="F21" s="35">
        <f t="shared" si="1"/>
        <v>75.015367899649306</v>
      </c>
      <c r="G21" s="35"/>
      <c r="H21" s="35"/>
      <c r="I21" s="35"/>
      <c r="J21" s="35"/>
      <c r="K21" s="35">
        <f t="shared" si="1"/>
        <v>46.577539185709014</v>
      </c>
      <c r="L21" s="35">
        <f t="shared" si="1"/>
        <v>52.125030682363104</v>
      </c>
      <c r="M21" s="35">
        <f t="shared" si="1"/>
        <v>83.822431513549986</v>
      </c>
      <c r="N21" s="35"/>
      <c r="O21" s="35"/>
      <c r="P21" s="35"/>
      <c r="Q21" s="35"/>
      <c r="R21" s="35">
        <f t="shared" si="1"/>
        <v>42.858120591347166</v>
      </c>
      <c r="S21" s="35">
        <f t="shared" si="1"/>
        <v>50.964265762164558</v>
      </c>
      <c r="T21" s="35">
        <f t="shared" si="1"/>
        <v>52.942842619020745</v>
      </c>
      <c r="Y21" s="35">
        <f>AVERAGE(Y12:Y19)+2*STDEV(Y12:Y19)</f>
        <v>54.968766214109365</v>
      </c>
      <c r="Z21" s="35">
        <f>AVERAGE(Z12:Z19)+2*STDEV(Z12:Z19)</f>
        <v>52.278049393384997</v>
      </c>
      <c r="AA21" s="35">
        <f>AVERAGE(AA12:AA19)+2*STDEV(AA12:AA19)</f>
        <v>61.735552391021223</v>
      </c>
      <c r="AB21" s="35"/>
      <c r="AC21">
        <f t="shared" si="0"/>
        <v>53.640626648286933</v>
      </c>
    </row>
    <row r="22" spans="1:30" hidden="1">
      <c r="C22" s="22" t="s">
        <v>163</v>
      </c>
    </row>
    <row r="23" spans="1:30" hidden="1"/>
    <row r="24" spans="1:30">
      <c r="A24">
        <v>1</v>
      </c>
      <c r="B24" t="s">
        <v>40</v>
      </c>
      <c r="C24" t="s">
        <v>41</v>
      </c>
      <c r="D24" s="36">
        <v>4</v>
      </c>
      <c r="E24" s="36">
        <v>1</v>
      </c>
      <c r="F24" s="36">
        <v>8</v>
      </c>
      <c r="G24" s="36">
        <f>D24-F24</f>
        <v>-4</v>
      </c>
      <c r="H24" s="36">
        <f>E24-F24</f>
        <v>-7</v>
      </c>
      <c r="I24" s="37">
        <f>F24/D24</f>
        <v>2</v>
      </c>
      <c r="J24" s="38">
        <f>H24/G24</f>
        <v>1.75</v>
      </c>
      <c r="K24" s="39">
        <v>2</v>
      </c>
      <c r="L24" s="39">
        <v>2</v>
      </c>
      <c r="M24" s="39">
        <v>2</v>
      </c>
      <c r="N24" s="39">
        <f>K24-M24</f>
        <v>0</v>
      </c>
      <c r="O24" s="39">
        <f>L24-M24</f>
        <v>0</v>
      </c>
      <c r="P24" s="40">
        <f>M24/K24</f>
        <v>1</v>
      </c>
      <c r="Q24" s="40" t="e">
        <f>O24/N24</f>
        <v>#DIV/0!</v>
      </c>
      <c r="R24" s="36">
        <v>10</v>
      </c>
      <c r="S24" s="36">
        <v>14</v>
      </c>
      <c r="T24" s="36">
        <v>1</v>
      </c>
      <c r="U24" s="36">
        <f>R24-T24</f>
        <v>9</v>
      </c>
      <c r="V24" s="36">
        <f>S24-T24</f>
        <v>13</v>
      </c>
      <c r="W24" s="10">
        <f>T24/R24</f>
        <v>0.1</v>
      </c>
      <c r="X24" s="10">
        <f>V24/U24</f>
        <v>1.4444444444444444</v>
      </c>
      <c r="Y24">
        <v>3</v>
      </c>
      <c r="Z24">
        <v>6</v>
      </c>
      <c r="AA24">
        <v>7</v>
      </c>
      <c r="AB24">
        <f>Y24-AA24</f>
        <v>-4</v>
      </c>
      <c r="AC24">
        <f>Z24-AA24</f>
        <v>-1</v>
      </c>
      <c r="AD24">
        <f>AC24/AB24</f>
        <v>0.25</v>
      </c>
    </row>
    <row r="25" spans="1:30">
      <c r="A25">
        <v>2</v>
      </c>
      <c r="B25" t="s">
        <v>42</v>
      </c>
      <c r="C25" t="s">
        <v>43</v>
      </c>
      <c r="D25" s="36">
        <v>262</v>
      </c>
      <c r="E25" s="36">
        <v>192</v>
      </c>
      <c r="F25" s="36">
        <v>706</v>
      </c>
      <c r="G25" s="36">
        <f t="shared" ref="G25:G78" si="2">D25-F25</f>
        <v>-444</v>
      </c>
      <c r="H25" s="36">
        <f t="shared" ref="H25:H78" si="3">E25-F25</f>
        <v>-514</v>
      </c>
      <c r="I25" s="37">
        <f t="shared" ref="I25:I78" si="4">F25/D25</f>
        <v>2.6946564885496183</v>
      </c>
      <c r="J25" s="38">
        <f t="shared" ref="J25:J78" si="5">H25/G25</f>
        <v>1.1576576576576576</v>
      </c>
      <c r="K25" s="39">
        <v>2</v>
      </c>
      <c r="L25" s="39">
        <v>4</v>
      </c>
      <c r="M25" s="39">
        <v>1</v>
      </c>
      <c r="N25" s="39">
        <f t="shared" ref="N25:N79" si="6">K25-M25</f>
        <v>1</v>
      </c>
      <c r="O25" s="39">
        <f t="shared" ref="O25:O79" si="7">L25-M25</f>
        <v>3</v>
      </c>
      <c r="P25" s="40">
        <f t="shared" ref="P25:P79" si="8">M25/K25</f>
        <v>0.5</v>
      </c>
      <c r="Q25" s="40">
        <f t="shared" ref="Q25:Q79" si="9">O25/N25</f>
        <v>3</v>
      </c>
      <c r="R25">
        <v>399</v>
      </c>
      <c r="S25">
        <v>170</v>
      </c>
      <c r="T25">
        <v>118</v>
      </c>
      <c r="U25">
        <f t="shared" ref="U25:U79" si="10">R25-T25</f>
        <v>281</v>
      </c>
      <c r="V25">
        <f t="shared" ref="V25:V79" si="11">S25-T25</f>
        <v>52</v>
      </c>
      <c r="W25" s="11">
        <f t="shared" ref="W25:W79" si="12">T25/R25</f>
        <v>0.2957393483709273</v>
      </c>
      <c r="X25" s="11">
        <f t="shared" ref="X25:X79" si="13">V25/U25</f>
        <v>0.18505338078291814</v>
      </c>
      <c r="Y25">
        <v>4</v>
      </c>
      <c r="Z25">
        <v>0</v>
      </c>
      <c r="AA25">
        <v>6</v>
      </c>
      <c r="AB25">
        <f t="shared" ref="AB25:AB79" si="14">Y25-AA25</f>
        <v>-2</v>
      </c>
      <c r="AC25">
        <f t="shared" ref="AC25:AC79" si="15">Z25-AA25</f>
        <v>-6</v>
      </c>
      <c r="AD25">
        <f t="shared" ref="AD25:AD79" si="16">AC25/AB25</f>
        <v>3</v>
      </c>
    </row>
    <row r="26" spans="1:30">
      <c r="A26">
        <v>3</v>
      </c>
      <c r="B26" t="s">
        <v>44</v>
      </c>
      <c r="C26" t="s">
        <v>45</v>
      </c>
      <c r="D26">
        <v>1965</v>
      </c>
      <c r="E26">
        <v>35</v>
      </c>
      <c r="F26">
        <v>80</v>
      </c>
      <c r="G26">
        <f t="shared" si="2"/>
        <v>1885</v>
      </c>
      <c r="H26">
        <f t="shared" si="3"/>
        <v>-45</v>
      </c>
      <c r="I26" s="41">
        <f t="shared" si="4"/>
        <v>4.0712468193384227E-2</v>
      </c>
      <c r="J26" s="42">
        <f t="shared" si="5"/>
        <v>-2.3872679045092837E-2</v>
      </c>
      <c r="K26">
        <v>377</v>
      </c>
      <c r="L26">
        <v>84</v>
      </c>
      <c r="M26">
        <v>92</v>
      </c>
      <c r="N26">
        <f t="shared" si="6"/>
        <v>285</v>
      </c>
      <c r="O26">
        <f t="shared" si="7"/>
        <v>-8</v>
      </c>
      <c r="P26" s="43">
        <f t="shared" si="8"/>
        <v>0.24403183023872679</v>
      </c>
      <c r="Q26" s="43">
        <f t="shared" si="9"/>
        <v>-2.8070175438596492E-2</v>
      </c>
      <c r="R26">
        <v>2181</v>
      </c>
      <c r="S26">
        <v>50</v>
      </c>
      <c r="T26">
        <v>50</v>
      </c>
      <c r="U26">
        <f t="shared" si="10"/>
        <v>2131</v>
      </c>
      <c r="V26">
        <f t="shared" si="11"/>
        <v>0</v>
      </c>
      <c r="W26" s="11">
        <f t="shared" si="12"/>
        <v>2.2925263640531865E-2</v>
      </c>
      <c r="X26" s="11">
        <f t="shared" si="13"/>
        <v>0</v>
      </c>
      <c r="Y26">
        <v>4</v>
      </c>
      <c r="Z26">
        <v>4</v>
      </c>
      <c r="AA26">
        <v>3</v>
      </c>
      <c r="AB26">
        <f t="shared" si="14"/>
        <v>1</v>
      </c>
      <c r="AC26">
        <f t="shared" si="15"/>
        <v>1</v>
      </c>
      <c r="AD26">
        <f t="shared" si="16"/>
        <v>1</v>
      </c>
    </row>
    <row r="27" spans="1:30">
      <c r="A27">
        <v>4</v>
      </c>
      <c r="B27" t="s">
        <v>46</v>
      </c>
      <c r="C27" t="s">
        <v>47</v>
      </c>
      <c r="D27">
        <v>1334</v>
      </c>
      <c r="E27">
        <v>94</v>
      </c>
      <c r="F27">
        <v>261</v>
      </c>
      <c r="G27">
        <f t="shared" si="2"/>
        <v>1073</v>
      </c>
      <c r="H27">
        <f t="shared" si="3"/>
        <v>-167</v>
      </c>
      <c r="I27" s="41">
        <f t="shared" si="4"/>
        <v>0.19565217391304349</v>
      </c>
      <c r="J27" s="42">
        <f t="shared" si="5"/>
        <v>-0.15563839701770738</v>
      </c>
      <c r="K27" s="39">
        <v>271</v>
      </c>
      <c r="L27" s="39">
        <v>171</v>
      </c>
      <c r="M27" s="39">
        <v>236</v>
      </c>
      <c r="N27" s="39">
        <f t="shared" si="6"/>
        <v>35</v>
      </c>
      <c r="O27" s="39">
        <f t="shared" si="7"/>
        <v>-65</v>
      </c>
      <c r="P27" s="40">
        <f t="shared" si="8"/>
        <v>0.87084870848708484</v>
      </c>
      <c r="Q27" s="40">
        <f t="shared" si="9"/>
        <v>-1.8571428571428572</v>
      </c>
      <c r="R27">
        <v>1316</v>
      </c>
      <c r="S27">
        <v>46</v>
      </c>
      <c r="T27">
        <v>52</v>
      </c>
      <c r="U27">
        <f t="shared" si="10"/>
        <v>1264</v>
      </c>
      <c r="V27">
        <f t="shared" si="11"/>
        <v>-6</v>
      </c>
      <c r="W27" s="11">
        <f t="shared" si="12"/>
        <v>3.9513677811550151E-2</v>
      </c>
      <c r="X27" s="11">
        <f t="shared" si="13"/>
        <v>-4.7468354430379748E-3</v>
      </c>
      <c r="Y27">
        <v>2</v>
      </c>
      <c r="Z27">
        <v>1</v>
      </c>
      <c r="AA27">
        <v>1</v>
      </c>
      <c r="AB27">
        <f t="shared" si="14"/>
        <v>1</v>
      </c>
      <c r="AC27">
        <f t="shared" si="15"/>
        <v>0</v>
      </c>
      <c r="AD27">
        <f t="shared" si="16"/>
        <v>0</v>
      </c>
    </row>
    <row r="28" spans="1:30">
      <c r="A28">
        <v>5</v>
      </c>
      <c r="B28" t="s">
        <v>48</v>
      </c>
      <c r="C28" t="s">
        <v>49</v>
      </c>
      <c r="D28" s="36">
        <v>1056</v>
      </c>
      <c r="E28" s="36">
        <v>716</v>
      </c>
      <c r="F28" s="36">
        <v>2482</v>
      </c>
      <c r="G28" s="36">
        <f t="shared" si="2"/>
        <v>-1426</v>
      </c>
      <c r="H28" s="36">
        <f t="shared" si="3"/>
        <v>-1766</v>
      </c>
      <c r="I28" s="37">
        <f t="shared" si="4"/>
        <v>2.3503787878787881</v>
      </c>
      <c r="J28" s="38">
        <f t="shared" si="5"/>
        <v>1.238429172510519</v>
      </c>
      <c r="K28">
        <v>164</v>
      </c>
      <c r="L28">
        <v>22</v>
      </c>
      <c r="M28">
        <v>23</v>
      </c>
      <c r="N28">
        <f t="shared" si="6"/>
        <v>141</v>
      </c>
      <c r="O28">
        <f t="shared" si="7"/>
        <v>-1</v>
      </c>
      <c r="P28" s="43">
        <f t="shared" si="8"/>
        <v>0.1402439024390244</v>
      </c>
      <c r="Q28" s="43">
        <f t="shared" si="9"/>
        <v>-7.0921985815602835E-3</v>
      </c>
      <c r="R28" s="36">
        <v>1165</v>
      </c>
      <c r="S28" s="36">
        <v>874</v>
      </c>
      <c r="T28" s="36">
        <v>548</v>
      </c>
      <c r="U28" s="36">
        <f t="shared" si="10"/>
        <v>617</v>
      </c>
      <c r="V28" s="36">
        <f t="shared" si="11"/>
        <v>326</v>
      </c>
      <c r="W28" s="10">
        <f t="shared" si="12"/>
        <v>0.47038626609442058</v>
      </c>
      <c r="X28" s="10">
        <f t="shared" si="13"/>
        <v>0.52836304700162073</v>
      </c>
      <c r="Y28">
        <v>4</v>
      </c>
      <c r="Z28">
        <v>2</v>
      </c>
      <c r="AA28">
        <v>2</v>
      </c>
      <c r="AB28">
        <f t="shared" si="14"/>
        <v>2</v>
      </c>
      <c r="AC28">
        <f t="shared" si="15"/>
        <v>0</v>
      </c>
      <c r="AD28">
        <f t="shared" si="16"/>
        <v>0</v>
      </c>
    </row>
    <row r="29" spans="1:30">
      <c r="A29">
        <v>6</v>
      </c>
      <c r="B29" t="s">
        <v>50</v>
      </c>
      <c r="C29" t="s">
        <v>51</v>
      </c>
      <c r="D29">
        <v>2990</v>
      </c>
      <c r="E29">
        <v>81</v>
      </c>
      <c r="F29">
        <v>304</v>
      </c>
      <c r="G29">
        <f t="shared" si="2"/>
        <v>2686</v>
      </c>
      <c r="H29">
        <f t="shared" si="3"/>
        <v>-223</v>
      </c>
      <c r="I29" s="41">
        <f t="shared" si="4"/>
        <v>0.10167224080267559</v>
      </c>
      <c r="J29" s="42">
        <f t="shared" si="5"/>
        <v>-8.3023082650781829E-2</v>
      </c>
      <c r="K29" s="39">
        <v>652</v>
      </c>
      <c r="L29" s="39">
        <v>246</v>
      </c>
      <c r="M29" s="39">
        <v>261</v>
      </c>
      <c r="N29" s="39">
        <f t="shared" si="6"/>
        <v>391</v>
      </c>
      <c r="O29" s="39">
        <f t="shared" si="7"/>
        <v>-15</v>
      </c>
      <c r="P29" s="40">
        <f t="shared" si="8"/>
        <v>0.40030674846625769</v>
      </c>
      <c r="Q29" s="40">
        <f t="shared" si="9"/>
        <v>-3.8363171355498722E-2</v>
      </c>
      <c r="R29">
        <v>3395</v>
      </c>
      <c r="S29">
        <v>383</v>
      </c>
      <c r="T29">
        <v>286</v>
      </c>
      <c r="U29">
        <f t="shared" si="10"/>
        <v>3109</v>
      </c>
      <c r="V29">
        <f t="shared" si="11"/>
        <v>97</v>
      </c>
      <c r="W29" s="11">
        <f t="shared" si="12"/>
        <v>8.4241531664212083E-2</v>
      </c>
      <c r="X29" s="11">
        <f t="shared" si="13"/>
        <v>3.1199742682534577E-2</v>
      </c>
      <c r="Y29">
        <v>11</v>
      </c>
      <c r="Z29">
        <v>3</v>
      </c>
      <c r="AA29">
        <v>5</v>
      </c>
      <c r="AB29">
        <f t="shared" si="14"/>
        <v>6</v>
      </c>
      <c r="AC29">
        <f t="shared" si="15"/>
        <v>-2</v>
      </c>
      <c r="AD29">
        <f t="shared" si="16"/>
        <v>-0.33333333333333331</v>
      </c>
    </row>
    <row r="30" spans="1:30">
      <c r="A30">
        <v>7</v>
      </c>
      <c r="B30" t="s">
        <v>52</v>
      </c>
      <c r="C30" t="s">
        <v>53</v>
      </c>
      <c r="D30" s="36">
        <v>337</v>
      </c>
      <c r="E30" s="36">
        <v>25</v>
      </c>
      <c r="F30" s="36">
        <v>87</v>
      </c>
      <c r="G30" s="36">
        <f t="shared" si="2"/>
        <v>250</v>
      </c>
      <c r="H30" s="36">
        <f t="shared" si="3"/>
        <v>-62</v>
      </c>
      <c r="I30" s="37">
        <f t="shared" si="4"/>
        <v>0.25816023738872401</v>
      </c>
      <c r="J30" s="38">
        <f t="shared" si="5"/>
        <v>-0.248</v>
      </c>
      <c r="K30">
        <v>106</v>
      </c>
      <c r="L30">
        <v>9</v>
      </c>
      <c r="M30">
        <v>4</v>
      </c>
      <c r="N30">
        <f t="shared" si="6"/>
        <v>102</v>
      </c>
      <c r="O30">
        <f t="shared" si="7"/>
        <v>5</v>
      </c>
      <c r="P30" s="43">
        <f t="shared" si="8"/>
        <v>3.7735849056603772E-2</v>
      </c>
      <c r="Q30" s="43">
        <f t="shared" si="9"/>
        <v>4.9019607843137254E-2</v>
      </c>
      <c r="R30">
        <v>503</v>
      </c>
      <c r="S30">
        <v>50</v>
      </c>
      <c r="T30">
        <v>27</v>
      </c>
      <c r="U30">
        <f t="shared" si="10"/>
        <v>476</v>
      </c>
      <c r="V30">
        <f t="shared" si="11"/>
        <v>23</v>
      </c>
      <c r="W30" s="11">
        <f t="shared" si="12"/>
        <v>5.3677932405566599E-2</v>
      </c>
      <c r="X30" s="11">
        <f t="shared" si="13"/>
        <v>4.8319327731092439E-2</v>
      </c>
      <c r="Y30">
        <v>3</v>
      </c>
      <c r="Z30">
        <v>1</v>
      </c>
      <c r="AA30">
        <v>1</v>
      </c>
      <c r="AB30">
        <f t="shared" si="14"/>
        <v>2</v>
      </c>
      <c r="AC30">
        <f t="shared" si="15"/>
        <v>0</v>
      </c>
      <c r="AD30">
        <f t="shared" si="16"/>
        <v>0</v>
      </c>
    </row>
    <row r="31" spans="1:30">
      <c r="A31">
        <v>8</v>
      </c>
      <c r="B31" t="s">
        <v>54</v>
      </c>
      <c r="C31" t="s">
        <v>55</v>
      </c>
      <c r="D31">
        <v>3839</v>
      </c>
      <c r="E31">
        <v>119</v>
      </c>
      <c r="F31">
        <v>214</v>
      </c>
      <c r="G31">
        <f t="shared" si="2"/>
        <v>3625</v>
      </c>
      <c r="H31">
        <f t="shared" si="3"/>
        <v>-95</v>
      </c>
      <c r="I31" s="41">
        <f t="shared" si="4"/>
        <v>5.5743683250846575E-2</v>
      </c>
      <c r="J31" s="42">
        <f t="shared" si="5"/>
        <v>-2.6206896551724139E-2</v>
      </c>
      <c r="K31">
        <v>521</v>
      </c>
      <c r="L31">
        <v>20</v>
      </c>
      <c r="M31">
        <v>8</v>
      </c>
      <c r="N31">
        <f t="shared" si="6"/>
        <v>513</v>
      </c>
      <c r="O31">
        <f t="shared" si="7"/>
        <v>12</v>
      </c>
      <c r="P31" s="43">
        <f t="shared" si="8"/>
        <v>1.5355086372360844E-2</v>
      </c>
      <c r="Q31" s="43">
        <f t="shared" si="9"/>
        <v>2.3391812865497075E-2</v>
      </c>
      <c r="R31">
        <v>2788</v>
      </c>
      <c r="S31">
        <v>106</v>
      </c>
      <c r="T31">
        <v>73</v>
      </c>
      <c r="U31">
        <f t="shared" si="10"/>
        <v>2715</v>
      </c>
      <c r="V31">
        <f t="shared" si="11"/>
        <v>33</v>
      </c>
      <c r="W31" s="11">
        <f t="shared" si="12"/>
        <v>2.6183644189383071E-2</v>
      </c>
      <c r="X31" s="11">
        <f t="shared" si="13"/>
        <v>1.2154696132596685E-2</v>
      </c>
      <c r="Y31">
        <v>11</v>
      </c>
      <c r="Z31">
        <v>4</v>
      </c>
      <c r="AA31">
        <v>9</v>
      </c>
      <c r="AB31">
        <f t="shared" si="14"/>
        <v>2</v>
      </c>
      <c r="AC31">
        <f t="shared" si="15"/>
        <v>-5</v>
      </c>
      <c r="AD31">
        <f t="shared" si="16"/>
        <v>-2.5</v>
      </c>
    </row>
    <row r="32" spans="1:30">
      <c r="A32">
        <v>9</v>
      </c>
      <c r="B32" t="s">
        <v>56</v>
      </c>
      <c r="C32" t="s">
        <v>57</v>
      </c>
      <c r="D32">
        <v>1518</v>
      </c>
      <c r="E32">
        <v>29</v>
      </c>
      <c r="F32">
        <v>88</v>
      </c>
      <c r="G32">
        <f t="shared" si="2"/>
        <v>1430</v>
      </c>
      <c r="H32">
        <f t="shared" si="3"/>
        <v>-59</v>
      </c>
      <c r="I32" s="41">
        <f t="shared" si="4"/>
        <v>5.7971014492753624E-2</v>
      </c>
      <c r="J32" s="42">
        <f t="shared" si="5"/>
        <v>-4.1258741258741259E-2</v>
      </c>
      <c r="K32" s="39">
        <v>644</v>
      </c>
      <c r="L32" s="39">
        <v>306</v>
      </c>
      <c r="M32" s="39">
        <v>373</v>
      </c>
      <c r="N32" s="39">
        <f t="shared" si="6"/>
        <v>271</v>
      </c>
      <c r="O32" s="39">
        <f t="shared" si="7"/>
        <v>-67</v>
      </c>
      <c r="P32" s="40">
        <f t="shared" si="8"/>
        <v>0.57919254658385089</v>
      </c>
      <c r="Q32" s="40">
        <f t="shared" si="9"/>
        <v>-0.24723247232472326</v>
      </c>
      <c r="R32">
        <v>1930</v>
      </c>
      <c r="S32">
        <v>537</v>
      </c>
      <c r="T32">
        <v>406</v>
      </c>
      <c r="U32">
        <f t="shared" si="10"/>
        <v>1524</v>
      </c>
      <c r="V32">
        <f t="shared" si="11"/>
        <v>131</v>
      </c>
      <c r="W32" s="11">
        <f t="shared" si="12"/>
        <v>0.21036269430051813</v>
      </c>
      <c r="X32" s="11">
        <f t="shared" si="13"/>
        <v>8.5958005249343827E-2</v>
      </c>
      <c r="Y32">
        <v>2</v>
      </c>
      <c r="Z32">
        <v>2</v>
      </c>
      <c r="AA32">
        <v>2</v>
      </c>
      <c r="AB32">
        <f t="shared" si="14"/>
        <v>0</v>
      </c>
      <c r="AC32">
        <f t="shared" si="15"/>
        <v>0</v>
      </c>
      <c r="AD32" t="e">
        <f t="shared" si="16"/>
        <v>#DIV/0!</v>
      </c>
    </row>
    <row r="33" spans="1:30">
      <c r="A33">
        <v>10</v>
      </c>
      <c r="B33" t="s">
        <v>58</v>
      </c>
      <c r="C33" t="s">
        <v>59</v>
      </c>
      <c r="D33">
        <v>1935</v>
      </c>
      <c r="E33">
        <v>21</v>
      </c>
      <c r="F33">
        <v>18</v>
      </c>
      <c r="G33">
        <f t="shared" si="2"/>
        <v>1917</v>
      </c>
      <c r="H33">
        <f t="shared" si="3"/>
        <v>3</v>
      </c>
      <c r="I33" s="41">
        <f t="shared" si="4"/>
        <v>9.3023255813953487E-3</v>
      </c>
      <c r="J33" s="42">
        <f t="shared" si="5"/>
        <v>1.5649452269170579E-3</v>
      </c>
      <c r="K33" s="39">
        <v>324</v>
      </c>
      <c r="L33" s="39">
        <v>118</v>
      </c>
      <c r="M33" s="39">
        <v>145</v>
      </c>
      <c r="N33" s="39">
        <f t="shared" si="6"/>
        <v>179</v>
      </c>
      <c r="O33" s="39">
        <f t="shared" si="7"/>
        <v>-27</v>
      </c>
      <c r="P33" s="40">
        <f t="shared" si="8"/>
        <v>0.44753086419753085</v>
      </c>
      <c r="Q33" s="40">
        <f t="shared" si="9"/>
        <v>-0.15083798882681565</v>
      </c>
      <c r="R33">
        <v>1682</v>
      </c>
      <c r="S33">
        <v>63</v>
      </c>
      <c r="T33">
        <v>48</v>
      </c>
      <c r="U33">
        <f t="shared" si="10"/>
        <v>1634</v>
      </c>
      <c r="V33">
        <f t="shared" si="11"/>
        <v>15</v>
      </c>
      <c r="W33" s="11">
        <f t="shared" si="12"/>
        <v>2.8537455410225922E-2</v>
      </c>
      <c r="X33" s="11">
        <f t="shared" si="13"/>
        <v>9.1799265605875154E-3</v>
      </c>
      <c r="Y33">
        <v>7</v>
      </c>
      <c r="Z33">
        <v>7</v>
      </c>
      <c r="AA33">
        <v>3</v>
      </c>
      <c r="AB33">
        <f t="shared" si="14"/>
        <v>4</v>
      </c>
      <c r="AC33">
        <f t="shared" si="15"/>
        <v>4</v>
      </c>
      <c r="AD33">
        <f t="shared" si="16"/>
        <v>1</v>
      </c>
    </row>
    <row r="34" spans="1:30">
      <c r="A34">
        <v>11</v>
      </c>
      <c r="B34" t="s">
        <v>60</v>
      </c>
      <c r="C34" t="s">
        <v>61</v>
      </c>
      <c r="D34" s="36">
        <v>1317</v>
      </c>
      <c r="E34" s="36">
        <v>887</v>
      </c>
      <c r="F34" s="36">
        <v>3293</v>
      </c>
      <c r="G34" s="36">
        <f t="shared" si="2"/>
        <v>-1976</v>
      </c>
      <c r="H34" s="36">
        <f t="shared" si="3"/>
        <v>-2406</v>
      </c>
      <c r="I34" s="37">
        <f t="shared" si="4"/>
        <v>2.5003796507213365</v>
      </c>
      <c r="J34" s="38">
        <f t="shared" si="5"/>
        <v>1.2176113360323886</v>
      </c>
      <c r="K34" s="39">
        <v>669</v>
      </c>
      <c r="L34" s="39">
        <v>634</v>
      </c>
      <c r="M34" s="39">
        <v>774</v>
      </c>
      <c r="N34" s="39">
        <f t="shared" si="6"/>
        <v>-105</v>
      </c>
      <c r="O34" s="39">
        <f t="shared" si="7"/>
        <v>-140</v>
      </c>
      <c r="P34" s="40">
        <f t="shared" si="8"/>
        <v>1.1569506726457399</v>
      </c>
      <c r="Q34" s="40">
        <f t="shared" si="9"/>
        <v>1.3333333333333333</v>
      </c>
      <c r="R34" s="36">
        <v>1373</v>
      </c>
      <c r="S34" s="36">
        <v>2059</v>
      </c>
      <c r="T34" s="36">
        <v>1581</v>
      </c>
      <c r="U34" s="36">
        <f t="shared" si="10"/>
        <v>-208</v>
      </c>
      <c r="V34" s="36">
        <f t="shared" si="11"/>
        <v>478</v>
      </c>
      <c r="W34" s="10">
        <f t="shared" si="12"/>
        <v>1.1514930808448653</v>
      </c>
      <c r="X34" s="10">
        <f t="shared" si="13"/>
        <v>-2.2980769230769229</v>
      </c>
      <c r="Y34">
        <v>2</v>
      </c>
      <c r="Z34">
        <v>5</v>
      </c>
      <c r="AA34">
        <v>10</v>
      </c>
      <c r="AB34">
        <f t="shared" si="14"/>
        <v>-8</v>
      </c>
      <c r="AC34">
        <f t="shared" si="15"/>
        <v>-5</v>
      </c>
      <c r="AD34">
        <f t="shared" si="16"/>
        <v>0.625</v>
      </c>
    </row>
    <row r="35" spans="1:30">
      <c r="A35">
        <v>12</v>
      </c>
      <c r="B35" t="s">
        <v>62</v>
      </c>
      <c r="C35" t="s">
        <v>63</v>
      </c>
      <c r="D35">
        <v>1442</v>
      </c>
      <c r="E35">
        <v>30</v>
      </c>
      <c r="F35">
        <v>78</v>
      </c>
      <c r="G35">
        <f t="shared" si="2"/>
        <v>1364</v>
      </c>
      <c r="H35">
        <f t="shared" si="3"/>
        <v>-48</v>
      </c>
      <c r="I35" s="41">
        <f t="shared" si="4"/>
        <v>5.4091539528432729E-2</v>
      </c>
      <c r="J35" s="42">
        <f t="shared" si="5"/>
        <v>-3.519061583577713E-2</v>
      </c>
      <c r="K35" s="39">
        <v>1041</v>
      </c>
      <c r="L35" s="39">
        <v>856</v>
      </c>
      <c r="M35" s="39">
        <v>998</v>
      </c>
      <c r="N35" s="39">
        <f t="shared" si="6"/>
        <v>43</v>
      </c>
      <c r="O35" s="39">
        <f t="shared" si="7"/>
        <v>-142</v>
      </c>
      <c r="P35" s="40">
        <f t="shared" si="8"/>
        <v>0.95869356388088378</v>
      </c>
      <c r="Q35" s="40">
        <f t="shared" si="9"/>
        <v>-3.3023255813953489</v>
      </c>
      <c r="R35" s="36">
        <v>1545</v>
      </c>
      <c r="S35" s="36">
        <v>556</v>
      </c>
      <c r="T35" s="36">
        <v>406</v>
      </c>
      <c r="U35" s="36">
        <f t="shared" si="10"/>
        <v>1139</v>
      </c>
      <c r="V35" s="36">
        <f t="shared" si="11"/>
        <v>150</v>
      </c>
      <c r="W35" s="10">
        <f t="shared" si="12"/>
        <v>0.26278317152103559</v>
      </c>
      <c r="X35" s="10">
        <f t="shared" si="13"/>
        <v>0.13169446883230904</v>
      </c>
      <c r="Y35">
        <v>4</v>
      </c>
      <c r="Z35">
        <v>6</v>
      </c>
      <c r="AA35">
        <v>7</v>
      </c>
      <c r="AB35">
        <f t="shared" si="14"/>
        <v>-3</v>
      </c>
      <c r="AC35">
        <f t="shared" si="15"/>
        <v>-1</v>
      </c>
      <c r="AD35">
        <f t="shared" si="16"/>
        <v>0.33333333333333331</v>
      </c>
    </row>
    <row r="36" spans="1:30">
      <c r="A36">
        <v>13</v>
      </c>
      <c r="B36" t="s">
        <v>64</v>
      </c>
      <c r="C36" t="s">
        <v>65</v>
      </c>
      <c r="D36" s="36">
        <v>69</v>
      </c>
      <c r="E36" s="36">
        <v>29</v>
      </c>
      <c r="F36" s="36">
        <v>102</v>
      </c>
      <c r="G36" s="36">
        <f t="shared" si="2"/>
        <v>-33</v>
      </c>
      <c r="H36" s="36">
        <f t="shared" si="3"/>
        <v>-73</v>
      </c>
      <c r="I36" s="37">
        <f t="shared" si="4"/>
        <v>1.4782608695652173</v>
      </c>
      <c r="J36" s="38">
        <f t="shared" si="5"/>
        <v>2.2121212121212119</v>
      </c>
      <c r="K36" s="39">
        <v>71</v>
      </c>
      <c r="L36" s="39">
        <v>57</v>
      </c>
      <c r="M36" s="39">
        <v>80</v>
      </c>
      <c r="N36" s="39">
        <f t="shared" si="6"/>
        <v>-9</v>
      </c>
      <c r="O36" s="39">
        <f t="shared" si="7"/>
        <v>-23</v>
      </c>
      <c r="P36" s="40">
        <f t="shared" si="8"/>
        <v>1.1267605633802817</v>
      </c>
      <c r="Q36" s="40">
        <f t="shared" si="9"/>
        <v>2.5555555555555554</v>
      </c>
      <c r="R36" s="36">
        <v>101</v>
      </c>
      <c r="S36" s="36">
        <v>118</v>
      </c>
      <c r="T36" s="36">
        <v>106</v>
      </c>
      <c r="U36" s="36">
        <f t="shared" si="10"/>
        <v>-5</v>
      </c>
      <c r="V36" s="36">
        <f t="shared" si="11"/>
        <v>12</v>
      </c>
      <c r="W36" s="10">
        <f t="shared" si="12"/>
        <v>1.0495049504950495</v>
      </c>
      <c r="X36" s="10">
        <f t="shared" si="13"/>
        <v>-2.4</v>
      </c>
      <c r="Y36">
        <v>7</v>
      </c>
      <c r="Z36">
        <v>18</v>
      </c>
      <c r="AA36">
        <v>14</v>
      </c>
      <c r="AB36">
        <f t="shared" si="14"/>
        <v>-7</v>
      </c>
      <c r="AC36">
        <f t="shared" si="15"/>
        <v>4</v>
      </c>
      <c r="AD36">
        <f t="shared" si="16"/>
        <v>-0.5714285714285714</v>
      </c>
    </row>
    <row r="37" spans="1:30">
      <c r="A37">
        <v>14</v>
      </c>
      <c r="B37" t="s">
        <v>66</v>
      </c>
      <c r="C37" t="s">
        <v>67</v>
      </c>
      <c r="D37">
        <v>627</v>
      </c>
      <c r="E37">
        <v>26</v>
      </c>
      <c r="F37">
        <v>111</v>
      </c>
      <c r="G37">
        <f t="shared" si="2"/>
        <v>516</v>
      </c>
      <c r="H37">
        <f t="shared" si="3"/>
        <v>-85</v>
      </c>
      <c r="I37" s="41">
        <f t="shared" si="4"/>
        <v>0.17703349282296652</v>
      </c>
      <c r="J37" s="42">
        <f t="shared" si="5"/>
        <v>-0.16472868217054262</v>
      </c>
      <c r="K37">
        <v>136</v>
      </c>
      <c r="L37">
        <v>11</v>
      </c>
      <c r="M37">
        <v>10</v>
      </c>
      <c r="N37">
        <f t="shared" si="6"/>
        <v>126</v>
      </c>
      <c r="O37">
        <f t="shared" si="7"/>
        <v>1</v>
      </c>
      <c r="P37" s="43">
        <f t="shared" si="8"/>
        <v>7.3529411764705885E-2</v>
      </c>
      <c r="Q37" s="43">
        <f t="shared" si="9"/>
        <v>7.9365079365079361E-3</v>
      </c>
      <c r="R37">
        <v>645</v>
      </c>
      <c r="S37">
        <v>56</v>
      </c>
      <c r="T37">
        <v>43</v>
      </c>
      <c r="U37">
        <f t="shared" si="10"/>
        <v>602</v>
      </c>
      <c r="V37">
        <f t="shared" si="11"/>
        <v>13</v>
      </c>
      <c r="W37" s="11">
        <f t="shared" si="12"/>
        <v>6.6666666666666666E-2</v>
      </c>
      <c r="X37" s="11">
        <f t="shared" si="13"/>
        <v>2.1594684385382059E-2</v>
      </c>
      <c r="Y37">
        <v>1</v>
      </c>
      <c r="Z37">
        <v>3</v>
      </c>
      <c r="AA37">
        <v>2</v>
      </c>
      <c r="AB37">
        <f t="shared" si="14"/>
        <v>-1</v>
      </c>
      <c r="AC37">
        <f t="shared" si="15"/>
        <v>1</v>
      </c>
      <c r="AD37">
        <f t="shared" si="16"/>
        <v>-1</v>
      </c>
    </row>
    <row r="38" spans="1:30">
      <c r="A38">
        <v>15</v>
      </c>
      <c r="B38" t="s">
        <v>68</v>
      </c>
      <c r="C38" t="s">
        <v>69</v>
      </c>
      <c r="D38">
        <v>419</v>
      </c>
      <c r="E38">
        <v>10</v>
      </c>
      <c r="F38">
        <v>30</v>
      </c>
      <c r="G38">
        <f t="shared" si="2"/>
        <v>389</v>
      </c>
      <c r="H38">
        <f t="shared" si="3"/>
        <v>-20</v>
      </c>
      <c r="I38" s="41">
        <f t="shared" si="4"/>
        <v>7.1599045346062054E-2</v>
      </c>
      <c r="J38" s="42">
        <f t="shared" si="5"/>
        <v>-5.1413881748071981E-2</v>
      </c>
      <c r="K38">
        <v>97</v>
      </c>
      <c r="L38">
        <v>11</v>
      </c>
      <c r="M38">
        <v>11</v>
      </c>
      <c r="N38">
        <f t="shared" si="6"/>
        <v>86</v>
      </c>
      <c r="O38">
        <f t="shared" si="7"/>
        <v>0</v>
      </c>
      <c r="P38" s="43">
        <f t="shared" si="8"/>
        <v>0.1134020618556701</v>
      </c>
      <c r="Q38" s="43">
        <f t="shared" si="9"/>
        <v>0</v>
      </c>
      <c r="R38">
        <v>482</v>
      </c>
      <c r="S38">
        <v>23</v>
      </c>
      <c r="T38">
        <v>19</v>
      </c>
      <c r="U38">
        <f t="shared" si="10"/>
        <v>463</v>
      </c>
      <c r="V38">
        <f t="shared" si="11"/>
        <v>4</v>
      </c>
      <c r="W38" s="11">
        <f t="shared" si="12"/>
        <v>3.9419087136929459E-2</v>
      </c>
      <c r="X38" s="11">
        <f t="shared" si="13"/>
        <v>8.6393088552915772E-3</v>
      </c>
      <c r="Y38">
        <v>7</v>
      </c>
      <c r="Z38">
        <v>5</v>
      </c>
      <c r="AA38">
        <v>6</v>
      </c>
      <c r="AB38">
        <f t="shared" si="14"/>
        <v>1</v>
      </c>
      <c r="AC38">
        <f t="shared" si="15"/>
        <v>-1</v>
      </c>
      <c r="AD38">
        <f t="shared" si="16"/>
        <v>-1</v>
      </c>
    </row>
    <row r="39" spans="1:30">
      <c r="A39">
        <v>16</v>
      </c>
      <c r="B39" t="s">
        <v>70</v>
      </c>
      <c r="C39" t="s">
        <v>71</v>
      </c>
      <c r="D39">
        <v>1463</v>
      </c>
      <c r="E39">
        <v>22</v>
      </c>
      <c r="F39">
        <v>55</v>
      </c>
      <c r="G39">
        <f t="shared" si="2"/>
        <v>1408</v>
      </c>
      <c r="H39">
        <f t="shared" si="3"/>
        <v>-33</v>
      </c>
      <c r="I39" s="41">
        <f t="shared" si="4"/>
        <v>3.7593984962406013E-2</v>
      </c>
      <c r="J39" s="42">
        <f t="shared" si="5"/>
        <v>-2.34375E-2</v>
      </c>
      <c r="K39">
        <v>300</v>
      </c>
      <c r="L39">
        <v>11</v>
      </c>
      <c r="M39">
        <v>7</v>
      </c>
      <c r="N39">
        <f t="shared" si="6"/>
        <v>293</v>
      </c>
      <c r="O39">
        <f t="shared" si="7"/>
        <v>4</v>
      </c>
      <c r="P39" s="43">
        <f t="shared" si="8"/>
        <v>2.3333333333333334E-2</v>
      </c>
      <c r="Q39" s="43">
        <f t="shared" si="9"/>
        <v>1.3651877133105802E-2</v>
      </c>
      <c r="R39">
        <v>1518</v>
      </c>
      <c r="S39">
        <v>61</v>
      </c>
      <c r="T39">
        <v>29</v>
      </c>
      <c r="U39">
        <f t="shared" si="10"/>
        <v>1489</v>
      </c>
      <c r="V39">
        <f t="shared" si="11"/>
        <v>32</v>
      </c>
      <c r="W39" s="11">
        <f t="shared" si="12"/>
        <v>1.9104084321475624E-2</v>
      </c>
      <c r="X39" s="11">
        <f t="shared" si="13"/>
        <v>2.1490933512424447E-2</v>
      </c>
      <c r="Y39">
        <v>2</v>
      </c>
      <c r="Z39">
        <v>1</v>
      </c>
      <c r="AA39">
        <v>1</v>
      </c>
      <c r="AB39">
        <f t="shared" si="14"/>
        <v>1</v>
      </c>
      <c r="AC39">
        <f t="shared" si="15"/>
        <v>0</v>
      </c>
      <c r="AD39">
        <f t="shared" si="16"/>
        <v>0</v>
      </c>
    </row>
    <row r="40" spans="1:30">
      <c r="A40">
        <v>17</v>
      </c>
      <c r="B40" t="s">
        <v>72</v>
      </c>
      <c r="C40" t="s">
        <v>73</v>
      </c>
      <c r="D40">
        <v>2624</v>
      </c>
      <c r="E40">
        <v>34</v>
      </c>
      <c r="F40">
        <v>73</v>
      </c>
      <c r="G40">
        <f t="shared" si="2"/>
        <v>2551</v>
      </c>
      <c r="H40">
        <f t="shared" si="3"/>
        <v>-39</v>
      </c>
      <c r="I40" s="41">
        <f t="shared" si="4"/>
        <v>2.7820121951219513E-2</v>
      </c>
      <c r="J40" s="42">
        <f t="shared" si="5"/>
        <v>-1.528812230497844E-2</v>
      </c>
      <c r="K40" s="39">
        <v>378</v>
      </c>
      <c r="L40" s="39">
        <v>471</v>
      </c>
      <c r="M40" s="39">
        <v>562</v>
      </c>
      <c r="N40" s="39">
        <f t="shared" si="6"/>
        <v>-184</v>
      </c>
      <c r="O40" s="39">
        <f t="shared" si="7"/>
        <v>-91</v>
      </c>
      <c r="P40" s="40">
        <f t="shared" si="8"/>
        <v>1.4867724867724867</v>
      </c>
      <c r="Q40" s="40">
        <f t="shared" si="9"/>
        <v>0.49456521739130432</v>
      </c>
      <c r="R40" s="36">
        <v>2813</v>
      </c>
      <c r="S40" s="36">
        <v>846</v>
      </c>
      <c r="T40" s="36">
        <v>741</v>
      </c>
      <c r="U40" s="36">
        <f t="shared" si="10"/>
        <v>2072</v>
      </c>
      <c r="V40" s="36">
        <f t="shared" si="11"/>
        <v>105</v>
      </c>
      <c r="W40" s="10">
        <f t="shared" si="12"/>
        <v>0.2634198364735158</v>
      </c>
      <c r="X40" s="10">
        <f t="shared" si="13"/>
        <v>5.0675675675675678E-2</v>
      </c>
      <c r="Y40">
        <v>2</v>
      </c>
      <c r="Z40">
        <v>1</v>
      </c>
      <c r="AA40">
        <v>3</v>
      </c>
      <c r="AB40">
        <f t="shared" si="14"/>
        <v>-1</v>
      </c>
      <c r="AC40">
        <f t="shared" si="15"/>
        <v>-2</v>
      </c>
      <c r="AD40">
        <f t="shared" si="16"/>
        <v>2</v>
      </c>
    </row>
    <row r="41" spans="1:30">
      <c r="A41">
        <v>18</v>
      </c>
      <c r="B41" t="s">
        <v>74</v>
      </c>
      <c r="C41" t="s">
        <v>75</v>
      </c>
      <c r="D41" s="36">
        <v>57</v>
      </c>
      <c r="E41" s="36">
        <v>13</v>
      </c>
      <c r="F41" s="36">
        <v>37</v>
      </c>
      <c r="G41" s="36">
        <f t="shared" si="2"/>
        <v>20</v>
      </c>
      <c r="H41" s="36">
        <f t="shared" si="3"/>
        <v>-24</v>
      </c>
      <c r="I41" s="37">
        <f t="shared" si="4"/>
        <v>0.64912280701754388</v>
      </c>
      <c r="J41" s="38">
        <f t="shared" si="5"/>
        <v>-1.2</v>
      </c>
      <c r="K41" s="39">
        <v>193</v>
      </c>
      <c r="L41" s="39">
        <v>155</v>
      </c>
      <c r="M41" s="39">
        <v>186</v>
      </c>
      <c r="N41" s="39">
        <f t="shared" si="6"/>
        <v>7</v>
      </c>
      <c r="O41" s="39">
        <f t="shared" si="7"/>
        <v>-31</v>
      </c>
      <c r="P41" s="40">
        <f t="shared" si="8"/>
        <v>0.96373056994818651</v>
      </c>
      <c r="Q41" s="40">
        <f t="shared" si="9"/>
        <v>-4.4285714285714288</v>
      </c>
      <c r="R41">
        <v>88</v>
      </c>
      <c r="S41">
        <v>14</v>
      </c>
      <c r="T41">
        <v>12</v>
      </c>
      <c r="U41">
        <f t="shared" si="10"/>
        <v>76</v>
      </c>
      <c r="V41">
        <f t="shared" si="11"/>
        <v>2</v>
      </c>
      <c r="W41" s="11">
        <f t="shared" si="12"/>
        <v>0.13636363636363635</v>
      </c>
      <c r="X41" s="11">
        <f t="shared" si="13"/>
        <v>2.6315789473684209E-2</v>
      </c>
      <c r="Y41">
        <v>0</v>
      </c>
      <c r="Z41">
        <v>0</v>
      </c>
      <c r="AA41">
        <v>2</v>
      </c>
      <c r="AB41">
        <f t="shared" si="14"/>
        <v>-2</v>
      </c>
      <c r="AC41">
        <f t="shared" si="15"/>
        <v>-2</v>
      </c>
      <c r="AD41">
        <f t="shared" si="16"/>
        <v>1</v>
      </c>
    </row>
    <row r="42" spans="1:30">
      <c r="A42">
        <v>19</v>
      </c>
      <c r="B42" t="s">
        <v>76</v>
      </c>
      <c r="C42" t="s">
        <v>77</v>
      </c>
      <c r="D42">
        <v>909</v>
      </c>
      <c r="E42">
        <v>16</v>
      </c>
      <c r="F42">
        <v>57</v>
      </c>
      <c r="G42">
        <f t="shared" si="2"/>
        <v>852</v>
      </c>
      <c r="H42">
        <f t="shared" si="3"/>
        <v>-41</v>
      </c>
      <c r="I42" s="41">
        <f t="shared" si="4"/>
        <v>6.2706270627062702E-2</v>
      </c>
      <c r="J42" s="42">
        <f t="shared" si="5"/>
        <v>-4.8122065727699531E-2</v>
      </c>
      <c r="K42">
        <v>241</v>
      </c>
      <c r="L42">
        <v>41</v>
      </c>
      <c r="M42">
        <v>45</v>
      </c>
      <c r="N42">
        <f t="shared" si="6"/>
        <v>196</v>
      </c>
      <c r="O42">
        <f t="shared" si="7"/>
        <v>-4</v>
      </c>
      <c r="P42" s="43">
        <f t="shared" si="8"/>
        <v>0.18672199170124482</v>
      </c>
      <c r="Q42" s="43">
        <f t="shared" si="9"/>
        <v>-2.0408163265306121E-2</v>
      </c>
      <c r="R42">
        <v>1110</v>
      </c>
      <c r="S42">
        <v>127</v>
      </c>
      <c r="T42">
        <v>108</v>
      </c>
      <c r="U42">
        <f t="shared" si="10"/>
        <v>1002</v>
      </c>
      <c r="V42">
        <f t="shared" si="11"/>
        <v>19</v>
      </c>
      <c r="W42" s="11">
        <f t="shared" si="12"/>
        <v>9.7297297297297303E-2</v>
      </c>
      <c r="X42" s="11">
        <f t="shared" si="13"/>
        <v>1.8962075848303395E-2</v>
      </c>
      <c r="Y42">
        <v>6</v>
      </c>
      <c r="Z42">
        <v>4</v>
      </c>
      <c r="AA42">
        <v>4</v>
      </c>
      <c r="AB42">
        <f t="shared" si="14"/>
        <v>2</v>
      </c>
      <c r="AC42">
        <f t="shared" si="15"/>
        <v>0</v>
      </c>
      <c r="AD42">
        <f t="shared" si="16"/>
        <v>0</v>
      </c>
    </row>
    <row r="43" spans="1:30">
      <c r="A43">
        <v>20</v>
      </c>
      <c r="B43" t="s">
        <v>78</v>
      </c>
      <c r="C43" t="s">
        <v>79</v>
      </c>
      <c r="D43">
        <v>858</v>
      </c>
      <c r="E43">
        <v>14</v>
      </c>
      <c r="F43">
        <v>49</v>
      </c>
      <c r="G43">
        <f t="shared" si="2"/>
        <v>809</v>
      </c>
      <c r="H43">
        <f t="shared" si="3"/>
        <v>-35</v>
      </c>
      <c r="I43" s="41">
        <f t="shared" si="4"/>
        <v>5.7109557109557112E-2</v>
      </c>
      <c r="J43" s="42">
        <f t="shared" si="5"/>
        <v>-4.3263288009888753E-2</v>
      </c>
      <c r="K43">
        <v>195</v>
      </c>
      <c r="L43">
        <v>8</v>
      </c>
      <c r="M43">
        <v>11</v>
      </c>
      <c r="N43">
        <f t="shared" si="6"/>
        <v>184</v>
      </c>
      <c r="O43">
        <f t="shared" si="7"/>
        <v>-3</v>
      </c>
      <c r="P43" s="43">
        <f t="shared" si="8"/>
        <v>5.6410256410256411E-2</v>
      </c>
      <c r="Q43" s="43">
        <f t="shared" si="9"/>
        <v>-1.6304347826086956E-2</v>
      </c>
      <c r="R43">
        <v>990</v>
      </c>
      <c r="S43">
        <v>34</v>
      </c>
      <c r="T43">
        <v>22</v>
      </c>
      <c r="U43">
        <f t="shared" si="10"/>
        <v>968</v>
      </c>
      <c r="V43">
        <f t="shared" si="11"/>
        <v>12</v>
      </c>
      <c r="W43" s="11">
        <f t="shared" si="12"/>
        <v>2.2222222222222223E-2</v>
      </c>
      <c r="X43" s="11">
        <f t="shared" si="13"/>
        <v>1.2396694214876033E-2</v>
      </c>
      <c r="Y43">
        <v>2</v>
      </c>
      <c r="Z43">
        <v>3</v>
      </c>
      <c r="AA43">
        <v>3</v>
      </c>
      <c r="AB43">
        <f t="shared" si="14"/>
        <v>-1</v>
      </c>
      <c r="AC43">
        <f t="shared" si="15"/>
        <v>0</v>
      </c>
      <c r="AD43">
        <f t="shared" si="16"/>
        <v>0</v>
      </c>
    </row>
    <row r="44" spans="1:30">
      <c r="A44">
        <v>21</v>
      </c>
      <c r="B44" t="s">
        <v>80</v>
      </c>
      <c r="C44" t="s">
        <v>81</v>
      </c>
      <c r="D44">
        <v>2291</v>
      </c>
      <c r="E44">
        <v>43</v>
      </c>
      <c r="F44">
        <v>87</v>
      </c>
      <c r="G44">
        <f t="shared" si="2"/>
        <v>2204</v>
      </c>
      <c r="H44">
        <f t="shared" si="3"/>
        <v>-44</v>
      </c>
      <c r="I44" s="41">
        <f t="shared" si="4"/>
        <v>3.7974683544303799E-2</v>
      </c>
      <c r="J44" s="42">
        <f t="shared" si="5"/>
        <v>-1.9963702359346643E-2</v>
      </c>
      <c r="K44">
        <v>426</v>
      </c>
      <c r="L44">
        <v>61</v>
      </c>
      <c r="M44">
        <v>42</v>
      </c>
      <c r="N44">
        <f t="shared" si="6"/>
        <v>384</v>
      </c>
      <c r="O44">
        <f t="shared" si="7"/>
        <v>19</v>
      </c>
      <c r="P44" s="43">
        <f t="shared" si="8"/>
        <v>9.8591549295774641E-2</v>
      </c>
      <c r="Q44" s="43">
        <f t="shared" si="9"/>
        <v>4.9479166666666664E-2</v>
      </c>
      <c r="R44">
        <v>2032</v>
      </c>
      <c r="S44">
        <v>79</v>
      </c>
      <c r="T44">
        <v>59</v>
      </c>
      <c r="U44">
        <f t="shared" si="10"/>
        <v>1973</v>
      </c>
      <c r="V44">
        <f t="shared" si="11"/>
        <v>20</v>
      </c>
      <c r="W44" s="11">
        <f t="shared" si="12"/>
        <v>2.9035433070866142E-2</v>
      </c>
      <c r="X44" s="11">
        <f t="shared" si="13"/>
        <v>1.0136847440446021E-2</v>
      </c>
      <c r="Y44">
        <v>6</v>
      </c>
      <c r="Z44">
        <v>2</v>
      </c>
      <c r="AA44">
        <v>5</v>
      </c>
      <c r="AB44">
        <f t="shared" si="14"/>
        <v>1</v>
      </c>
      <c r="AC44">
        <f t="shared" si="15"/>
        <v>-3</v>
      </c>
      <c r="AD44">
        <f t="shared" si="16"/>
        <v>-3</v>
      </c>
    </row>
    <row r="45" spans="1:30">
      <c r="A45">
        <v>22</v>
      </c>
      <c r="B45" t="s">
        <v>82</v>
      </c>
      <c r="C45" t="s">
        <v>83</v>
      </c>
      <c r="D45">
        <v>708</v>
      </c>
      <c r="E45">
        <v>12</v>
      </c>
      <c r="F45">
        <v>47</v>
      </c>
      <c r="G45">
        <f t="shared" si="2"/>
        <v>661</v>
      </c>
      <c r="H45">
        <f t="shared" si="3"/>
        <v>-35</v>
      </c>
      <c r="I45" s="41">
        <f t="shared" si="4"/>
        <v>6.6384180790960451E-2</v>
      </c>
      <c r="J45" s="42">
        <f t="shared" si="5"/>
        <v>-5.2950075642965201E-2</v>
      </c>
      <c r="K45" s="39">
        <v>128</v>
      </c>
      <c r="L45" s="39">
        <v>81</v>
      </c>
      <c r="M45" s="39">
        <v>97</v>
      </c>
      <c r="N45" s="39">
        <f t="shared" si="6"/>
        <v>31</v>
      </c>
      <c r="O45" s="39">
        <f t="shared" si="7"/>
        <v>-16</v>
      </c>
      <c r="P45" s="40">
        <f t="shared" si="8"/>
        <v>0.7578125</v>
      </c>
      <c r="Q45" s="40">
        <f t="shared" si="9"/>
        <v>-0.5161290322580645</v>
      </c>
      <c r="R45">
        <v>860</v>
      </c>
      <c r="S45">
        <v>63</v>
      </c>
      <c r="T45">
        <v>37</v>
      </c>
      <c r="U45">
        <f t="shared" si="10"/>
        <v>823</v>
      </c>
      <c r="V45">
        <f t="shared" si="11"/>
        <v>26</v>
      </c>
      <c r="W45" s="11">
        <f t="shared" si="12"/>
        <v>4.3023255813953491E-2</v>
      </c>
      <c r="X45" s="11">
        <f t="shared" si="13"/>
        <v>3.1591737545565005E-2</v>
      </c>
      <c r="Y45">
        <v>3</v>
      </c>
      <c r="Z45">
        <v>0</v>
      </c>
      <c r="AA45">
        <v>0</v>
      </c>
      <c r="AB45">
        <f t="shared" si="14"/>
        <v>3</v>
      </c>
      <c r="AC45">
        <f t="shared" si="15"/>
        <v>0</v>
      </c>
      <c r="AD45">
        <f t="shared" si="16"/>
        <v>0</v>
      </c>
    </row>
    <row r="46" spans="1:30">
      <c r="A46">
        <v>23</v>
      </c>
      <c r="B46" t="s">
        <v>84</v>
      </c>
      <c r="C46" t="s">
        <v>85</v>
      </c>
      <c r="D46">
        <v>733</v>
      </c>
      <c r="E46">
        <v>12</v>
      </c>
      <c r="F46">
        <v>15</v>
      </c>
      <c r="G46">
        <f t="shared" si="2"/>
        <v>718</v>
      </c>
      <c r="H46">
        <f t="shared" si="3"/>
        <v>-3</v>
      </c>
      <c r="I46" s="41">
        <f t="shared" si="4"/>
        <v>2.0463847203274217E-2</v>
      </c>
      <c r="J46" s="42">
        <f t="shared" si="5"/>
        <v>-4.178272980501393E-3</v>
      </c>
      <c r="K46">
        <v>138</v>
      </c>
      <c r="L46">
        <v>3</v>
      </c>
      <c r="M46">
        <v>5</v>
      </c>
      <c r="N46">
        <f t="shared" si="6"/>
        <v>133</v>
      </c>
      <c r="O46">
        <f t="shared" si="7"/>
        <v>-2</v>
      </c>
      <c r="P46" s="43">
        <f t="shared" si="8"/>
        <v>3.6231884057971016E-2</v>
      </c>
      <c r="Q46" s="43">
        <f t="shared" si="9"/>
        <v>-1.5037593984962405E-2</v>
      </c>
      <c r="R46">
        <v>803</v>
      </c>
      <c r="S46">
        <v>32</v>
      </c>
      <c r="T46">
        <v>18</v>
      </c>
      <c r="U46">
        <f t="shared" si="10"/>
        <v>785</v>
      </c>
      <c r="V46">
        <f t="shared" si="11"/>
        <v>14</v>
      </c>
      <c r="W46" s="11">
        <f t="shared" si="12"/>
        <v>2.2415940224159402E-2</v>
      </c>
      <c r="X46" s="11">
        <f t="shared" si="13"/>
        <v>1.7834394904458598E-2</v>
      </c>
      <c r="Y46">
        <v>3</v>
      </c>
      <c r="Z46">
        <v>2</v>
      </c>
      <c r="AA46">
        <v>3</v>
      </c>
      <c r="AB46">
        <f t="shared" si="14"/>
        <v>0</v>
      </c>
      <c r="AC46">
        <f t="shared" si="15"/>
        <v>-1</v>
      </c>
      <c r="AD46" t="e">
        <f t="shared" si="16"/>
        <v>#DIV/0!</v>
      </c>
    </row>
    <row r="47" spans="1:30">
      <c r="A47">
        <v>24</v>
      </c>
      <c r="B47" t="s">
        <v>86</v>
      </c>
      <c r="C47" t="s">
        <v>87</v>
      </c>
      <c r="D47">
        <v>1715</v>
      </c>
      <c r="E47">
        <v>49</v>
      </c>
      <c r="F47">
        <v>19</v>
      </c>
      <c r="G47">
        <f t="shared" si="2"/>
        <v>1696</v>
      </c>
      <c r="H47">
        <f t="shared" si="3"/>
        <v>30</v>
      </c>
      <c r="I47" s="41">
        <f t="shared" si="4"/>
        <v>1.1078717201166181E-2</v>
      </c>
      <c r="J47" s="42">
        <f t="shared" si="5"/>
        <v>1.7688679245283018E-2</v>
      </c>
      <c r="K47">
        <v>567</v>
      </c>
      <c r="L47">
        <v>16</v>
      </c>
      <c r="M47">
        <v>4</v>
      </c>
      <c r="N47">
        <f t="shared" si="6"/>
        <v>563</v>
      </c>
      <c r="O47">
        <f t="shared" si="7"/>
        <v>12</v>
      </c>
      <c r="P47" s="43">
        <f t="shared" si="8"/>
        <v>7.0546737213403876E-3</v>
      </c>
      <c r="Q47" s="43">
        <f t="shared" si="9"/>
        <v>2.1314387211367674E-2</v>
      </c>
      <c r="R47">
        <v>4136</v>
      </c>
      <c r="S47">
        <v>174</v>
      </c>
      <c r="T47">
        <v>81</v>
      </c>
      <c r="U47">
        <f t="shared" si="10"/>
        <v>4055</v>
      </c>
      <c r="V47">
        <f t="shared" si="11"/>
        <v>93</v>
      </c>
      <c r="W47" s="11">
        <f t="shared" si="12"/>
        <v>1.9584139264990329E-2</v>
      </c>
      <c r="X47" s="11">
        <f t="shared" si="13"/>
        <v>2.2934648581997535E-2</v>
      </c>
      <c r="Y47">
        <v>6</v>
      </c>
      <c r="Z47">
        <v>2</v>
      </c>
      <c r="AA47">
        <v>2</v>
      </c>
      <c r="AB47">
        <f t="shared" si="14"/>
        <v>4</v>
      </c>
      <c r="AC47">
        <f t="shared" si="15"/>
        <v>0</v>
      </c>
      <c r="AD47">
        <f t="shared" si="16"/>
        <v>0</v>
      </c>
    </row>
    <row r="48" spans="1:30">
      <c r="A48">
        <v>25</v>
      </c>
      <c r="B48" t="s">
        <v>88</v>
      </c>
      <c r="C48" t="s">
        <v>89</v>
      </c>
      <c r="D48" s="36">
        <v>102</v>
      </c>
      <c r="E48" s="36">
        <v>29</v>
      </c>
      <c r="F48" s="36">
        <v>69</v>
      </c>
      <c r="G48" s="36">
        <f t="shared" si="2"/>
        <v>33</v>
      </c>
      <c r="H48" s="36">
        <f t="shared" si="3"/>
        <v>-40</v>
      </c>
      <c r="I48" s="37">
        <f t="shared" si="4"/>
        <v>0.67647058823529416</v>
      </c>
      <c r="J48" s="38">
        <f t="shared" si="5"/>
        <v>-1.2121212121212122</v>
      </c>
      <c r="K48" s="39">
        <v>74</v>
      </c>
      <c r="L48" s="39">
        <v>20</v>
      </c>
      <c r="M48" s="39">
        <v>23</v>
      </c>
      <c r="N48" s="39">
        <f t="shared" si="6"/>
        <v>51</v>
      </c>
      <c r="O48" s="39">
        <f t="shared" si="7"/>
        <v>-3</v>
      </c>
      <c r="P48" s="40">
        <f t="shared" si="8"/>
        <v>0.3108108108108108</v>
      </c>
      <c r="Q48" s="40">
        <f t="shared" si="9"/>
        <v>-5.8823529411764705E-2</v>
      </c>
      <c r="R48" s="36">
        <v>144</v>
      </c>
      <c r="S48" s="36">
        <v>59</v>
      </c>
      <c r="T48" s="36">
        <v>37</v>
      </c>
      <c r="U48" s="36">
        <f t="shared" si="10"/>
        <v>107</v>
      </c>
      <c r="V48" s="36">
        <f t="shared" si="11"/>
        <v>22</v>
      </c>
      <c r="W48" s="10">
        <f t="shared" si="12"/>
        <v>0.25694444444444442</v>
      </c>
      <c r="X48" s="10">
        <f t="shared" si="13"/>
        <v>0.20560747663551401</v>
      </c>
      <c r="Y48">
        <v>29</v>
      </c>
      <c r="Z48">
        <v>26</v>
      </c>
      <c r="AA48">
        <v>40</v>
      </c>
      <c r="AB48">
        <f t="shared" si="14"/>
        <v>-11</v>
      </c>
      <c r="AC48">
        <f t="shared" si="15"/>
        <v>-14</v>
      </c>
      <c r="AD48">
        <f t="shared" si="16"/>
        <v>1.2727272727272727</v>
      </c>
    </row>
    <row r="49" spans="1:30">
      <c r="A49">
        <v>26</v>
      </c>
      <c r="B49" t="s">
        <v>90</v>
      </c>
      <c r="C49" t="s">
        <v>91</v>
      </c>
      <c r="D49">
        <v>1723</v>
      </c>
      <c r="E49">
        <v>25</v>
      </c>
      <c r="F49">
        <v>62</v>
      </c>
      <c r="G49">
        <f t="shared" si="2"/>
        <v>1661</v>
      </c>
      <c r="H49">
        <f t="shared" si="3"/>
        <v>-37</v>
      </c>
      <c r="I49" s="41">
        <f t="shared" si="4"/>
        <v>3.5983749274521186E-2</v>
      </c>
      <c r="J49" s="42">
        <f t="shared" si="5"/>
        <v>-2.2275737507525588E-2</v>
      </c>
      <c r="K49">
        <v>274</v>
      </c>
      <c r="L49">
        <v>11</v>
      </c>
      <c r="M49">
        <v>8</v>
      </c>
      <c r="N49">
        <f t="shared" si="6"/>
        <v>266</v>
      </c>
      <c r="O49">
        <f t="shared" si="7"/>
        <v>3</v>
      </c>
      <c r="P49" s="43">
        <f t="shared" si="8"/>
        <v>2.9197080291970802E-2</v>
      </c>
      <c r="Q49" s="43">
        <f t="shared" si="9"/>
        <v>1.1278195488721804E-2</v>
      </c>
      <c r="R49">
        <v>2061</v>
      </c>
      <c r="S49">
        <v>36</v>
      </c>
      <c r="T49">
        <v>30</v>
      </c>
      <c r="U49">
        <f t="shared" si="10"/>
        <v>2031</v>
      </c>
      <c r="V49">
        <f t="shared" si="11"/>
        <v>6</v>
      </c>
      <c r="W49" s="11">
        <f t="shared" si="12"/>
        <v>1.4556040756914119E-2</v>
      </c>
      <c r="X49" s="11">
        <f t="shared" si="13"/>
        <v>2.9542097488921715E-3</v>
      </c>
      <c r="Y49">
        <v>6</v>
      </c>
      <c r="Z49">
        <v>8</v>
      </c>
      <c r="AA49">
        <v>5</v>
      </c>
      <c r="AB49">
        <f t="shared" si="14"/>
        <v>1</v>
      </c>
      <c r="AC49">
        <f t="shared" si="15"/>
        <v>3</v>
      </c>
      <c r="AD49">
        <f t="shared" si="16"/>
        <v>3</v>
      </c>
    </row>
    <row r="50" spans="1:30">
      <c r="A50">
        <v>27</v>
      </c>
      <c r="B50" t="s">
        <v>92</v>
      </c>
      <c r="C50" t="s">
        <v>93</v>
      </c>
      <c r="D50">
        <v>2464</v>
      </c>
      <c r="E50">
        <v>29</v>
      </c>
      <c r="F50">
        <v>77</v>
      </c>
      <c r="G50">
        <f t="shared" si="2"/>
        <v>2387</v>
      </c>
      <c r="H50">
        <f t="shared" si="3"/>
        <v>-48</v>
      </c>
      <c r="I50" s="41">
        <f t="shared" si="4"/>
        <v>3.125E-2</v>
      </c>
      <c r="J50" s="42">
        <f t="shared" si="5"/>
        <v>-2.0108923334729786E-2</v>
      </c>
      <c r="K50">
        <v>442</v>
      </c>
      <c r="L50">
        <v>10</v>
      </c>
      <c r="M50">
        <v>3</v>
      </c>
      <c r="N50">
        <f t="shared" si="6"/>
        <v>439</v>
      </c>
      <c r="O50">
        <f t="shared" si="7"/>
        <v>7</v>
      </c>
      <c r="P50" s="43">
        <f t="shared" si="8"/>
        <v>6.7873303167420816E-3</v>
      </c>
      <c r="Q50" s="43">
        <f t="shared" si="9"/>
        <v>1.5945330296127564E-2</v>
      </c>
      <c r="R50">
        <v>2722</v>
      </c>
      <c r="S50">
        <v>49</v>
      </c>
      <c r="T50">
        <v>44</v>
      </c>
      <c r="U50">
        <f t="shared" si="10"/>
        <v>2678</v>
      </c>
      <c r="V50">
        <f t="shared" si="11"/>
        <v>5</v>
      </c>
      <c r="W50" s="11">
        <f t="shared" si="12"/>
        <v>1.6164584864070537E-2</v>
      </c>
      <c r="X50" s="11">
        <f t="shared" si="13"/>
        <v>1.8670649738610904E-3</v>
      </c>
      <c r="Y50">
        <v>3</v>
      </c>
      <c r="Z50">
        <v>4</v>
      </c>
      <c r="AA50">
        <v>5</v>
      </c>
      <c r="AB50">
        <f t="shared" si="14"/>
        <v>-2</v>
      </c>
      <c r="AC50">
        <f t="shared" si="15"/>
        <v>-1</v>
      </c>
      <c r="AD50">
        <f t="shared" si="16"/>
        <v>0.5</v>
      </c>
    </row>
    <row r="51" spans="1:30">
      <c r="A51">
        <v>28</v>
      </c>
      <c r="B51" t="s">
        <v>94</v>
      </c>
      <c r="C51" t="s">
        <v>95</v>
      </c>
      <c r="D51">
        <v>4</v>
      </c>
      <c r="E51">
        <v>0</v>
      </c>
      <c r="F51">
        <v>1</v>
      </c>
      <c r="G51">
        <f t="shared" si="2"/>
        <v>3</v>
      </c>
      <c r="H51">
        <f t="shared" si="3"/>
        <v>-1</v>
      </c>
      <c r="I51" s="41">
        <f t="shared" si="4"/>
        <v>0.25</v>
      </c>
      <c r="J51" s="42">
        <f t="shared" si="5"/>
        <v>-0.33333333333333331</v>
      </c>
      <c r="K51" s="39">
        <v>2</v>
      </c>
      <c r="L51" s="39">
        <v>1</v>
      </c>
      <c r="M51" s="39">
        <v>0</v>
      </c>
      <c r="N51" s="39">
        <f t="shared" si="6"/>
        <v>2</v>
      </c>
      <c r="O51" s="39">
        <f t="shared" si="7"/>
        <v>1</v>
      </c>
      <c r="P51" s="40">
        <f t="shared" si="8"/>
        <v>0</v>
      </c>
      <c r="Q51" s="40">
        <f t="shared" si="9"/>
        <v>0.5</v>
      </c>
      <c r="R51" s="36">
        <v>9</v>
      </c>
      <c r="S51" s="36">
        <v>4</v>
      </c>
      <c r="T51" s="36">
        <v>4</v>
      </c>
      <c r="U51" s="36">
        <f t="shared" si="10"/>
        <v>5</v>
      </c>
      <c r="V51" s="36">
        <f t="shared" si="11"/>
        <v>0</v>
      </c>
      <c r="W51" s="10">
        <f t="shared" si="12"/>
        <v>0.44444444444444442</v>
      </c>
      <c r="X51" s="10">
        <f t="shared" si="13"/>
        <v>0</v>
      </c>
      <c r="Y51">
        <v>0</v>
      </c>
      <c r="Z51">
        <v>0</v>
      </c>
      <c r="AA51">
        <v>2</v>
      </c>
      <c r="AB51">
        <f t="shared" si="14"/>
        <v>-2</v>
      </c>
      <c r="AC51">
        <f t="shared" si="15"/>
        <v>-2</v>
      </c>
      <c r="AD51">
        <f t="shared" si="16"/>
        <v>1</v>
      </c>
    </row>
    <row r="52" spans="1:30">
      <c r="A52">
        <v>29</v>
      </c>
      <c r="B52" t="s">
        <v>96</v>
      </c>
      <c r="C52" t="s">
        <v>97</v>
      </c>
      <c r="D52">
        <v>512</v>
      </c>
      <c r="E52">
        <v>10</v>
      </c>
      <c r="F52">
        <v>33</v>
      </c>
      <c r="G52">
        <f t="shared" si="2"/>
        <v>479</v>
      </c>
      <c r="H52">
        <f t="shared" si="3"/>
        <v>-23</v>
      </c>
      <c r="I52" s="41">
        <f t="shared" si="4"/>
        <v>6.4453125E-2</v>
      </c>
      <c r="J52" s="42">
        <f t="shared" si="5"/>
        <v>-4.8016701461377868E-2</v>
      </c>
      <c r="K52">
        <v>83</v>
      </c>
      <c r="L52">
        <v>5</v>
      </c>
      <c r="M52">
        <v>4</v>
      </c>
      <c r="N52">
        <f t="shared" si="6"/>
        <v>79</v>
      </c>
      <c r="O52">
        <f t="shared" si="7"/>
        <v>1</v>
      </c>
      <c r="P52" s="43">
        <f t="shared" si="8"/>
        <v>4.8192771084337352E-2</v>
      </c>
      <c r="Q52" s="43">
        <f t="shared" si="9"/>
        <v>1.2658227848101266E-2</v>
      </c>
      <c r="R52">
        <v>539</v>
      </c>
      <c r="S52">
        <v>20</v>
      </c>
      <c r="T52">
        <v>20</v>
      </c>
      <c r="U52">
        <f t="shared" si="10"/>
        <v>519</v>
      </c>
      <c r="V52">
        <f t="shared" si="11"/>
        <v>0</v>
      </c>
      <c r="W52" s="11">
        <f t="shared" si="12"/>
        <v>3.7105751391465679E-2</v>
      </c>
      <c r="X52" s="11">
        <f t="shared" si="13"/>
        <v>0</v>
      </c>
      <c r="Y52">
        <v>2</v>
      </c>
      <c r="Z52">
        <v>3</v>
      </c>
      <c r="AA52">
        <v>2</v>
      </c>
      <c r="AB52">
        <f t="shared" si="14"/>
        <v>0</v>
      </c>
      <c r="AC52">
        <f t="shared" si="15"/>
        <v>1</v>
      </c>
      <c r="AD52" t="e">
        <f t="shared" si="16"/>
        <v>#DIV/0!</v>
      </c>
    </row>
    <row r="53" spans="1:30">
      <c r="A53">
        <v>30</v>
      </c>
      <c r="B53" t="s">
        <v>98</v>
      </c>
      <c r="C53" t="s">
        <v>99</v>
      </c>
      <c r="D53">
        <v>3151</v>
      </c>
      <c r="E53">
        <v>181</v>
      </c>
      <c r="F53">
        <v>301</v>
      </c>
      <c r="G53">
        <f t="shared" si="2"/>
        <v>2850</v>
      </c>
      <c r="H53">
        <f t="shared" si="3"/>
        <v>-120</v>
      </c>
      <c r="I53" s="41">
        <f t="shared" si="4"/>
        <v>9.5525230085687085E-2</v>
      </c>
      <c r="J53" s="42">
        <f t="shared" si="5"/>
        <v>-4.2105263157894736E-2</v>
      </c>
      <c r="K53" s="39">
        <v>840</v>
      </c>
      <c r="L53" s="39">
        <v>251</v>
      </c>
      <c r="M53" s="39">
        <v>281</v>
      </c>
      <c r="N53" s="39">
        <f t="shared" si="6"/>
        <v>559</v>
      </c>
      <c r="O53" s="39">
        <f t="shared" si="7"/>
        <v>-30</v>
      </c>
      <c r="P53" s="40">
        <f t="shared" si="8"/>
        <v>0.3345238095238095</v>
      </c>
      <c r="Q53" s="40">
        <f t="shared" si="9"/>
        <v>-5.3667262969588549E-2</v>
      </c>
      <c r="R53">
        <v>4135</v>
      </c>
      <c r="S53">
        <v>165</v>
      </c>
      <c r="T53">
        <v>92</v>
      </c>
      <c r="U53">
        <f t="shared" si="10"/>
        <v>4043</v>
      </c>
      <c r="V53">
        <f t="shared" si="11"/>
        <v>73</v>
      </c>
      <c r="W53" s="11">
        <f t="shared" si="12"/>
        <v>2.2249093107617895E-2</v>
      </c>
      <c r="X53" s="11">
        <f t="shared" si="13"/>
        <v>1.8055899084837991E-2</v>
      </c>
      <c r="Y53">
        <v>16</v>
      </c>
      <c r="Z53">
        <v>8</v>
      </c>
      <c r="AA53">
        <v>4</v>
      </c>
      <c r="AB53">
        <f t="shared" si="14"/>
        <v>12</v>
      </c>
      <c r="AC53">
        <f t="shared" si="15"/>
        <v>4</v>
      </c>
      <c r="AD53">
        <f t="shared" si="16"/>
        <v>0.33333333333333331</v>
      </c>
    </row>
    <row r="54" spans="1:30">
      <c r="A54">
        <v>31</v>
      </c>
      <c r="B54" t="s">
        <v>100</v>
      </c>
      <c r="C54" t="s">
        <v>101</v>
      </c>
      <c r="D54">
        <v>1033</v>
      </c>
      <c r="E54">
        <v>43</v>
      </c>
      <c r="F54">
        <v>134</v>
      </c>
      <c r="G54">
        <f t="shared" si="2"/>
        <v>899</v>
      </c>
      <c r="H54">
        <f t="shared" si="3"/>
        <v>-91</v>
      </c>
      <c r="I54" s="41">
        <f t="shared" si="4"/>
        <v>0.12971926427879962</v>
      </c>
      <c r="J54" s="42">
        <f t="shared" si="5"/>
        <v>-0.10122358175750834</v>
      </c>
      <c r="K54" s="39">
        <v>404</v>
      </c>
      <c r="L54" s="39">
        <v>248</v>
      </c>
      <c r="M54" s="39">
        <v>269</v>
      </c>
      <c r="N54" s="39">
        <f t="shared" si="6"/>
        <v>135</v>
      </c>
      <c r="O54" s="39">
        <f t="shared" si="7"/>
        <v>-21</v>
      </c>
      <c r="P54" s="40">
        <f t="shared" si="8"/>
        <v>0.66584158415841588</v>
      </c>
      <c r="Q54" s="40">
        <f t="shared" si="9"/>
        <v>-0.15555555555555556</v>
      </c>
      <c r="R54">
        <v>1083</v>
      </c>
      <c r="S54">
        <v>72</v>
      </c>
      <c r="T54">
        <v>57</v>
      </c>
      <c r="U54">
        <f t="shared" si="10"/>
        <v>1026</v>
      </c>
      <c r="V54">
        <f t="shared" si="11"/>
        <v>15</v>
      </c>
      <c r="W54" s="11">
        <f t="shared" si="12"/>
        <v>5.2631578947368418E-2</v>
      </c>
      <c r="X54" s="11">
        <f t="shared" si="13"/>
        <v>1.4619883040935672E-2</v>
      </c>
      <c r="Y54">
        <v>8</v>
      </c>
      <c r="Z54">
        <v>4</v>
      </c>
      <c r="AA54">
        <v>1</v>
      </c>
      <c r="AB54">
        <f t="shared" si="14"/>
        <v>7</v>
      </c>
      <c r="AC54">
        <f t="shared" si="15"/>
        <v>3</v>
      </c>
      <c r="AD54">
        <f t="shared" si="16"/>
        <v>0.42857142857142855</v>
      </c>
    </row>
    <row r="55" spans="1:30" s="16" customFormat="1">
      <c r="A55">
        <v>32</v>
      </c>
      <c r="B55" s="16" t="s">
        <v>102</v>
      </c>
      <c r="C55" s="16" t="s">
        <v>103</v>
      </c>
      <c r="D55" s="16">
        <v>1233</v>
      </c>
      <c r="E55" s="16">
        <v>831</v>
      </c>
      <c r="F55" s="16">
        <v>54</v>
      </c>
      <c r="G55" s="16">
        <f t="shared" si="2"/>
        <v>1179</v>
      </c>
      <c r="H55" s="16">
        <f t="shared" si="3"/>
        <v>777</v>
      </c>
      <c r="I55" s="44">
        <f t="shared" si="4"/>
        <v>4.3795620437956206E-2</v>
      </c>
      <c r="J55" s="45">
        <f t="shared" si="5"/>
        <v>0.65903307888040707</v>
      </c>
      <c r="K55" s="16">
        <v>463</v>
      </c>
      <c r="L55" s="16">
        <v>160</v>
      </c>
      <c r="M55" s="16">
        <v>28</v>
      </c>
      <c r="N55" s="16">
        <f t="shared" si="6"/>
        <v>435</v>
      </c>
      <c r="O55" s="16">
        <f t="shared" si="7"/>
        <v>132</v>
      </c>
      <c r="P55" s="46">
        <f t="shared" si="8"/>
        <v>6.0475161987041039E-2</v>
      </c>
      <c r="Q55" s="47">
        <f t="shared" si="9"/>
        <v>0.30344827586206896</v>
      </c>
      <c r="R55" s="16">
        <v>1164</v>
      </c>
      <c r="S55" s="16">
        <v>823</v>
      </c>
      <c r="T55" s="16">
        <v>49</v>
      </c>
      <c r="U55" s="16">
        <f t="shared" si="10"/>
        <v>1115</v>
      </c>
      <c r="V55" s="16">
        <f t="shared" si="11"/>
        <v>774</v>
      </c>
      <c r="W55" s="14">
        <f t="shared" si="12"/>
        <v>4.2096219931271481E-2</v>
      </c>
      <c r="X55" s="15">
        <f t="shared" si="13"/>
        <v>0.69417040358744397</v>
      </c>
      <c r="Y55" s="16">
        <v>2</v>
      </c>
      <c r="Z55" s="16">
        <v>3</v>
      </c>
      <c r="AA55" s="16">
        <v>2</v>
      </c>
      <c r="AB55">
        <f t="shared" si="14"/>
        <v>0</v>
      </c>
      <c r="AC55">
        <f t="shared" si="15"/>
        <v>1</v>
      </c>
      <c r="AD55" t="e">
        <f t="shared" si="16"/>
        <v>#DIV/0!</v>
      </c>
    </row>
    <row r="56" spans="1:30" s="16" customFormat="1">
      <c r="A56">
        <v>33</v>
      </c>
      <c r="B56" s="16" t="s">
        <v>104</v>
      </c>
      <c r="C56" s="16" t="s">
        <v>105</v>
      </c>
      <c r="D56" s="48">
        <v>43</v>
      </c>
      <c r="E56" s="48">
        <v>27</v>
      </c>
      <c r="F56" s="48">
        <v>82</v>
      </c>
      <c r="G56" s="48">
        <f t="shared" si="2"/>
        <v>-39</v>
      </c>
      <c r="H56" s="48">
        <f t="shared" si="3"/>
        <v>-55</v>
      </c>
      <c r="I56" s="49">
        <f t="shared" si="4"/>
        <v>1.9069767441860466</v>
      </c>
      <c r="J56" s="50">
        <f t="shared" si="5"/>
        <v>1.4102564102564104</v>
      </c>
      <c r="K56" s="51">
        <v>543</v>
      </c>
      <c r="L56" s="51">
        <v>384</v>
      </c>
      <c r="M56" s="51">
        <v>286</v>
      </c>
      <c r="N56" s="51">
        <f t="shared" si="6"/>
        <v>257</v>
      </c>
      <c r="O56" s="51">
        <f t="shared" si="7"/>
        <v>98</v>
      </c>
      <c r="P56" s="52">
        <f t="shared" si="8"/>
        <v>0.52670349907918967</v>
      </c>
      <c r="Q56" s="52">
        <f t="shared" si="9"/>
        <v>0.38132295719844356</v>
      </c>
      <c r="R56" s="16">
        <v>690</v>
      </c>
      <c r="S56" s="16">
        <v>352</v>
      </c>
      <c r="T56" s="16">
        <v>94</v>
      </c>
      <c r="U56" s="16">
        <f t="shared" si="10"/>
        <v>596</v>
      </c>
      <c r="V56" s="16">
        <f t="shared" si="11"/>
        <v>258</v>
      </c>
      <c r="W56" s="14">
        <f t="shared" si="12"/>
        <v>0.13623188405797101</v>
      </c>
      <c r="X56" s="15">
        <f t="shared" si="13"/>
        <v>0.43288590604026844</v>
      </c>
      <c r="Y56" s="16">
        <v>7</v>
      </c>
      <c r="Z56" s="16">
        <v>6</v>
      </c>
      <c r="AA56" s="16">
        <v>8</v>
      </c>
      <c r="AB56">
        <f t="shared" si="14"/>
        <v>-1</v>
      </c>
      <c r="AC56">
        <f t="shared" si="15"/>
        <v>-2</v>
      </c>
      <c r="AD56">
        <f t="shared" si="16"/>
        <v>2</v>
      </c>
    </row>
    <row r="57" spans="1:30">
      <c r="A57">
        <v>34</v>
      </c>
      <c r="B57" t="s">
        <v>106</v>
      </c>
      <c r="C57" t="s">
        <v>107</v>
      </c>
      <c r="D57">
        <v>1401</v>
      </c>
      <c r="E57">
        <v>23</v>
      </c>
      <c r="F57">
        <v>93</v>
      </c>
      <c r="G57">
        <f t="shared" si="2"/>
        <v>1308</v>
      </c>
      <c r="H57">
        <f t="shared" si="3"/>
        <v>-70</v>
      </c>
      <c r="I57" s="41">
        <f t="shared" si="4"/>
        <v>6.638115631691649E-2</v>
      </c>
      <c r="J57" s="42">
        <f t="shared" si="5"/>
        <v>-5.3516819571865444E-2</v>
      </c>
      <c r="K57">
        <v>249</v>
      </c>
      <c r="L57">
        <v>11</v>
      </c>
      <c r="M57">
        <v>7</v>
      </c>
      <c r="N57">
        <f t="shared" si="6"/>
        <v>242</v>
      </c>
      <c r="O57">
        <f t="shared" si="7"/>
        <v>4</v>
      </c>
      <c r="P57" s="43">
        <f t="shared" si="8"/>
        <v>2.8112449799196786E-2</v>
      </c>
      <c r="Q57" s="43">
        <f t="shared" si="9"/>
        <v>1.6528925619834711E-2</v>
      </c>
      <c r="R57">
        <v>1565</v>
      </c>
      <c r="S57">
        <v>74</v>
      </c>
      <c r="T57">
        <v>56</v>
      </c>
      <c r="U57">
        <f t="shared" si="10"/>
        <v>1509</v>
      </c>
      <c r="V57">
        <f t="shared" si="11"/>
        <v>18</v>
      </c>
      <c r="W57" s="11">
        <f t="shared" si="12"/>
        <v>3.5782747603833868E-2</v>
      </c>
      <c r="X57" s="11">
        <f t="shared" si="13"/>
        <v>1.1928429423459244E-2</v>
      </c>
      <c r="Y57">
        <v>3</v>
      </c>
      <c r="Z57">
        <v>3</v>
      </c>
      <c r="AA57">
        <v>1</v>
      </c>
      <c r="AB57">
        <f t="shared" si="14"/>
        <v>2</v>
      </c>
      <c r="AC57">
        <f t="shared" si="15"/>
        <v>2</v>
      </c>
      <c r="AD57">
        <f t="shared" si="16"/>
        <v>1</v>
      </c>
    </row>
    <row r="58" spans="1:30">
      <c r="A58">
        <v>35</v>
      </c>
      <c r="B58" t="s">
        <v>108</v>
      </c>
      <c r="C58" t="s">
        <v>109</v>
      </c>
      <c r="D58">
        <v>824</v>
      </c>
      <c r="E58">
        <v>16</v>
      </c>
      <c r="F58">
        <v>20</v>
      </c>
      <c r="G58">
        <f t="shared" si="2"/>
        <v>804</v>
      </c>
      <c r="H58">
        <f t="shared" si="3"/>
        <v>-4</v>
      </c>
      <c r="I58" s="41">
        <f t="shared" si="4"/>
        <v>2.4271844660194174E-2</v>
      </c>
      <c r="J58" s="42">
        <f t="shared" si="5"/>
        <v>-4.9751243781094526E-3</v>
      </c>
      <c r="K58">
        <v>209</v>
      </c>
      <c r="L58">
        <v>5</v>
      </c>
      <c r="M58">
        <v>1</v>
      </c>
      <c r="N58">
        <f t="shared" si="6"/>
        <v>208</v>
      </c>
      <c r="O58">
        <f t="shared" si="7"/>
        <v>4</v>
      </c>
      <c r="P58" s="43">
        <f t="shared" si="8"/>
        <v>4.7846889952153108E-3</v>
      </c>
      <c r="Q58" s="43">
        <f t="shared" si="9"/>
        <v>1.9230769230769232E-2</v>
      </c>
      <c r="R58">
        <v>957</v>
      </c>
      <c r="S58">
        <v>27</v>
      </c>
      <c r="T58">
        <v>21</v>
      </c>
      <c r="U58">
        <f t="shared" si="10"/>
        <v>936</v>
      </c>
      <c r="V58">
        <f t="shared" si="11"/>
        <v>6</v>
      </c>
      <c r="W58" s="11">
        <f t="shared" si="12"/>
        <v>2.1943573667711599E-2</v>
      </c>
      <c r="X58" s="11">
        <f t="shared" si="13"/>
        <v>6.41025641025641E-3</v>
      </c>
      <c r="Y58">
        <v>0</v>
      </c>
      <c r="Z58">
        <v>1</v>
      </c>
      <c r="AA58">
        <v>0</v>
      </c>
      <c r="AB58">
        <f t="shared" si="14"/>
        <v>0</v>
      </c>
      <c r="AC58">
        <f t="shared" si="15"/>
        <v>1</v>
      </c>
      <c r="AD58" t="e">
        <f t="shared" si="16"/>
        <v>#DIV/0!</v>
      </c>
    </row>
    <row r="59" spans="1:30">
      <c r="A59">
        <v>36</v>
      </c>
      <c r="B59" t="s">
        <v>110</v>
      </c>
      <c r="C59" t="s">
        <v>111</v>
      </c>
      <c r="D59">
        <v>3886</v>
      </c>
      <c r="E59">
        <v>48</v>
      </c>
      <c r="F59">
        <v>120</v>
      </c>
      <c r="G59">
        <f t="shared" si="2"/>
        <v>3766</v>
      </c>
      <c r="H59">
        <f t="shared" si="3"/>
        <v>-72</v>
      </c>
      <c r="I59" s="41">
        <f t="shared" si="4"/>
        <v>3.0880082346886259E-2</v>
      </c>
      <c r="J59" s="42">
        <f t="shared" si="5"/>
        <v>-1.9118428040361127E-2</v>
      </c>
      <c r="K59">
        <v>331</v>
      </c>
      <c r="L59">
        <v>15</v>
      </c>
      <c r="M59">
        <v>3</v>
      </c>
      <c r="N59">
        <f t="shared" si="6"/>
        <v>328</v>
      </c>
      <c r="O59">
        <f t="shared" si="7"/>
        <v>12</v>
      </c>
      <c r="P59" s="43">
        <f t="shared" si="8"/>
        <v>9.0634441087613302E-3</v>
      </c>
      <c r="Q59" s="43">
        <f t="shared" si="9"/>
        <v>3.6585365853658534E-2</v>
      </c>
      <c r="R59">
        <v>5486</v>
      </c>
      <c r="S59">
        <v>933</v>
      </c>
      <c r="T59">
        <v>780</v>
      </c>
      <c r="U59">
        <f t="shared" si="10"/>
        <v>4706</v>
      </c>
      <c r="V59">
        <f t="shared" si="11"/>
        <v>153</v>
      </c>
      <c r="W59" s="11">
        <f t="shared" si="12"/>
        <v>0.14218009478672985</v>
      </c>
      <c r="X59" s="11">
        <f t="shared" si="13"/>
        <v>3.2511687207819807E-2</v>
      </c>
      <c r="Y59">
        <v>7</v>
      </c>
      <c r="Z59">
        <v>1</v>
      </c>
      <c r="AA59">
        <v>1</v>
      </c>
      <c r="AB59">
        <f t="shared" si="14"/>
        <v>6</v>
      </c>
      <c r="AC59">
        <f t="shared" si="15"/>
        <v>0</v>
      </c>
      <c r="AD59">
        <f t="shared" si="16"/>
        <v>0</v>
      </c>
    </row>
    <row r="60" spans="1:30">
      <c r="A60">
        <v>37</v>
      </c>
      <c r="B60" t="s">
        <v>112</v>
      </c>
      <c r="C60" t="s">
        <v>113</v>
      </c>
      <c r="D60">
        <v>1508</v>
      </c>
      <c r="E60">
        <v>28</v>
      </c>
      <c r="F60">
        <v>41</v>
      </c>
      <c r="G60">
        <f t="shared" si="2"/>
        <v>1467</v>
      </c>
      <c r="H60">
        <f t="shared" si="3"/>
        <v>-13</v>
      </c>
      <c r="I60" s="41">
        <f t="shared" si="4"/>
        <v>2.7188328912466843E-2</v>
      </c>
      <c r="J60" s="42">
        <f t="shared" si="5"/>
        <v>-8.8616223585548746E-3</v>
      </c>
      <c r="K60">
        <v>122</v>
      </c>
      <c r="L60">
        <v>3</v>
      </c>
      <c r="M60">
        <v>12</v>
      </c>
      <c r="N60">
        <f t="shared" si="6"/>
        <v>110</v>
      </c>
      <c r="O60">
        <f t="shared" si="7"/>
        <v>-9</v>
      </c>
      <c r="P60" s="43">
        <f t="shared" si="8"/>
        <v>9.8360655737704916E-2</v>
      </c>
      <c r="Q60" s="43">
        <f t="shared" si="9"/>
        <v>-8.1818181818181818E-2</v>
      </c>
      <c r="R60">
        <v>1326</v>
      </c>
      <c r="S60">
        <v>34</v>
      </c>
      <c r="T60">
        <v>18</v>
      </c>
      <c r="U60">
        <f t="shared" si="10"/>
        <v>1308</v>
      </c>
      <c r="V60">
        <f t="shared" si="11"/>
        <v>16</v>
      </c>
      <c r="W60" s="11">
        <f t="shared" si="12"/>
        <v>1.3574660633484163E-2</v>
      </c>
      <c r="X60" s="11">
        <f t="shared" si="13"/>
        <v>1.2232415902140673E-2</v>
      </c>
      <c r="Y60">
        <v>5</v>
      </c>
      <c r="Z60">
        <v>3</v>
      </c>
      <c r="AA60">
        <v>4</v>
      </c>
      <c r="AB60">
        <f t="shared" si="14"/>
        <v>1</v>
      </c>
      <c r="AC60">
        <f t="shared" si="15"/>
        <v>-1</v>
      </c>
      <c r="AD60">
        <f t="shared" si="16"/>
        <v>-1</v>
      </c>
    </row>
    <row r="61" spans="1:30">
      <c r="A61">
        <v>38</v>
      </c>
      <c r="B61" t="s">
        <v>114</v>
      </c>
      <c r="C61" t="s">
        <v>115</v>
      </c>
      <c r="D61">
        <v>625</v>
      </c>
      <c r="E61">
        <v>21</v>
      </c>
      <c r="F61">
        <v>47</v>
      </c>
      <c r="G61">
        <f t="shared" si="2"/>
        <v>578</v>
      </c>
      <c r="H61">
        <f t="shared" si="3"/>
        <v>-26</v>
      </c>
      <c r="I61" s="41">
        <f t="shared" si="4"/>
        <v>7.5200000000000003E-2</v>
      </c>
      <c r="J61" s="42">
        <f t="shared" si="5"/>
        <v>-4.4982698961937718E-2</v>
      </c>
      <c r="K61">
        <v>202</v>
      </c>
      <c r="L61">
        <v>11</v>
      </c>
      <c r="M61">
        <v>27</v>
      </c>
      <c r="N61">
        <f t="shared" si="6"/>
        <v>175</v>
      </c>
      <c r="O61">
        <f t="shared" si="7"/>
        <v>-16</v>
      </c>
      <c r="P61" s="43">
        <f t="shared" si="8"/>
        <v>0.13366336633663367</v>
      </c>
      <c r="Q61" s="43">
        <f t="shared" si="9"/>
        <v>-9.1428571428571428E-2</v>
      </c>
      <c r="R61" s="36">
        <v>860</v>
      </c>
      <c r="S61" s="36">
        <v>488</v>
      </c>
      <c r="T61" s="36">
        <v>401</v>
      </c>
      <c r="U61" s="36">
        <f t="shared" si="10"/>
        <v>459</v>
      </c>
      <c r="V61" s="36">
        <f t="shared" si="11"/>
        <v>87</v>
      </c>
      <c r="W61" s="10">
        <f t="shared" si="12"/>
        <v>0.46627906976744188</v>
      </c>
      <c r="X61" s="10">
        <f t="shared" si="13"/>
        <v>0.18954248366013071</v>
      </c>
      <c r="Y61">
        <v>9</v>
      </c>
      <c r="Z61">
        <v>1</v>
      </c>
      <c r="AA61">
        <v>1</v>
      </c>
      <c r="AB61">
        <f t="shared" si="14"/>
        <v>8</v>
      </c>
      <c r="AC61">
        <f t="shared" si="15"/>
        <v>0</v>
      </c>
      <c r="AD61">
        <f t="shared" si="16"/>
        <v>0</v>
      </c>
    </row>
    <row r="62" spans="1:30">
      <c r="A62">
        <v>39</v>
      </c>
      <c r="B62" t="s">
        <v>116</v>
      </c>
      <c r="C62" t="s">
        <v>117</v>
      </c>
      <c r="D62">
        <v>808</v>
      </c>
      <c r="E62">
        <v>10</v>
      </c>
      <c r="F62">
        <v>45</v>
      </c>
      <c r="G62">
        <f t="shared" si="2"/>
        <v>763</v>
      </c>
      <c r="H62">
        <f t="shared" si="3"/>
        <v>-35</v>
      </c>
      <c r="I62" s="41">
        <f t="shared" si="4"/>
        <v>5.5693069306930694E-2</v>
      </c>
      <c r="J62" s="42">
        <f t="shared" si="5"/>
        <v>-4.5871559633027525E-2</v>
      </c>
      <c r="K62">
        <v>106</v>
      </c>
      <c r="L62">
        <v>3</v>
      </c>
      <c r="M62">
        <v>6</v>
      </c>
      <c r="N62">
        <f t="shared" si="6"/>
        <v>100</v>
      </c>
      <c r="O62">
        <f t="shared" si="7"/>
        <v>-3</v>
      </c>
      <c r="P62" s="43">
        <f t="shared" si="8"/>
        <v>5.6603773584905662E-2</v>
      </c>
      <c r="Q62" s="43">
        <f t="shared" si="9"/>
        <v>-0.03</v>
      </c>
      <c r="R62">
        <v>789</v>
      </c>
      <c r="S62">
        <v>29</v>
      </c>
      <c r="T62">
        <v>14</v>
      </c>
      <c r="U62">
        <f t="shared" si="10"/>
        <v>775</v>
      </c>
      <c r="V62">
        <f t="shared" si="11"/>
        <v>15</v>
      </c>
      <c r="W62" s="11">
        <f t="shared" si="12"/>
        <v>1.7743979721166033E-2</v>
      </c>
      <c r="X62" s="11">
        <f t="shared" si="13"/>
        <v>1.935483870967742E-2</v>
      </c>
      <c r="Y62">
        <v>1</v>
      </c>
      <c r="Z62">
        <v>0</v>
      </c>
      <c r="AA62">
        <v>0</v>
      </c>
      <c r="AB62">
        <f t="shared" si="14"/>
        <v>1</v>
      </c>
      <c r="AC62">
        <f t="shared" si="15"/>
        <v>0</v>
      </c>
      <c r="AD62">
        <f t="shared" si="16"/>
        <v>0</v>
      </c>
    </row>
    <row r="63" spans="1:30" s="16" customFormat="1">
      <c r="A63">
        <v>40</v>
      </c>
      <c r="B63" s="16" t="s">
        <v>118</v>
      </c>
      <c r="C63" s="16" t="s">
        <v>119</v>
      </c>
      <c r="D63" s="13">
        <v>554</v>
      </c>
      <c r="E63" s="16">
        <v>435</v>
      </c>
      <c r="F63" s="16">
        <v>68</v>
      </c>
      <c r="G63" s="16">
        <f t="shared" si="2"/>
        <v>486</v>
      </c>
      <c r="H63" s="16">
        <f t="shared" si="3"/>
        <v>367</v>
      </c>
      <c r="I63" s="44">
        <f t="shared" si="4"/>
        <v>0.12274368231046931</v>
      </c>
      <c r="J63" s="45">
        <f t="shared" si="5"/>
        <v>0.75514403292181065</v>
      </c>
      <c r="K63" s="51">
        <v>157</v>
      </c>
      <c r="L63" s="51">
        <v>157</v>
      </c>
      <c r="M63" s="51">
        <v>42</v>
      </c>
      <c r="N63" s="51">
        <f t="shared" si="6"/>
        <v>115</v>
      </c>
      <c r="O63" s="51">
        <f t="shared" si="7"/>
        <v>115</v>
      </c>
      <c r="P63" s="52">
        <f t="shared" si="8"/>
        <v>0.26751592356687898</v>
      </c>
      <c r="Q63" s="52">
        <f t="shared" si="9"/>
        <v>1</v>
      </c>
      <c r="R63" s="16">
        <v>552</v>
      </c>
      <c r="S63" s="16">
        <v>747</v>
      </c>
      <c r="T63" s="16">
        <v>69</v>
      </c>
      <c r="U63" s="16">
        <f t="shared" si="10"/>
        <v>483</v>
      </c>
      <c r="V63" s="16">
        <f t="shared" si="11"/>
        <v>678</v>
      </c>
      <c r="W63" s="14">
        <f t="shared" si="12"/>
        <v>0.125</v>
      </c>
      <c r="X63" s="15">
        <f t="shared" si="13"/>
        <v>1.4037267080745341</v>
      </c>
      <c r="Y63" s="16">
        <v>4</v>
      </c>
      <c r="Z63" s="16">
        <v>9</v>
      </c>
      <c r="AA63" s="16">
        <v>3</v>
      </c>
      <c r="AB63">
        <f t="shared" si="14"/>
        <v>1</v>
      </c>
      <c r="AC63">
        <f t="shared" si="15"/>
        <v>6</v>
      </c>
      <c r="AD63">
        <f t="shared" si="16"/>
        <v>6</v>
      </c>
    </row>
    <row r="64" spans="1:30">
      <c r="A64">
        <v>41</v>
      </c>
      <c r="B64" t="s">
        <v>120</v>
      </c>
      <c r="C64" t="s">
        <v>121</v>
      </c>
      <c r="D64" s="36">
        <v>9</v>
      </c>
      <c r="E64" s="36">
        <v>5</v>
      </c>
      <c r="F64" s="36">
        <v>15</v>
      </c>
      <c r="G64" s="36">
        <f t="shared" si="2"/>
        <v>-6</v>
      </c>
      <c r="H64" s="36">
        <f t="shared" si="3"/>
        <v>-10</v>
      </c>
      <c r="I64" s="37">
        <f t="shared" si="4"/>
        <v>1.6666666666666667</v>
      </c>
      <c r="J64" s="38">
        <f t="shared" si="5"/>
        <v>1.6666666666666667</v>
      </c>
      <c r="K64" s="39">
        <v>6</v>
      </c>
      <c r="L64" s="39">
        <v>7</v>
      </c>
      <c r="M64" s="39">
        <v>12</v>
      </c>
      <c r="N64" s="39">
        <f t="shared" si="6"/>
        <v>-6</v>
      </c>
      <c r="O64" s="39">
        <f t="shared" si="7"/>
        <v>-5</v>
      </c>
      <c r="P64" s="40">
        <f t="shared" si="8"/>
        <v>2</v>
      </c>
      <c r="Q64" s="40">
        <f t="shared" si="9"/>
        <v>0.83333333333333337</v>
      </c>
      <c r="R64" s="36">
        <v>6</v>
      </c>
      <c r="S64" s="36">
        <v>5</v>
      </c>
      <c r="T64" s="36">
        <v>4</v>
      </c>
      <c r="U64" s="36">
        <f t="shared" si="10"/>
        <v>2</v>
      </c>
      <c r="V64" s="36">
        <f t="shared" si="11"/>
        <v>1</v>
      </c>
      <c r="W64" s="10">
        <f t="shared" si="12"/>
        <v>0.66666666666666663</v>
      </c>
      <c r="X64" s="10">
        <f t="shared" si="13"/>
        <v>0.5</v>
      </c>
      <c r="Y64">
        <v>4</v>
      </c>
      <c r="Z64">
        <v>5</v>
      </c>
      <c r="AA64">
        <v>12</v>
      </c>
      <c r="AB64">
        <f t="shared" si="14"/>
        <v>-8</v>
      </c>
      <c r="AC64">
        <f t="shared" si="15"/>
        <v>-7</v>
      </c>
      <c r="AD64">
        <f t="shared" si="16"/>
        <v>0.875</v>
      </c>
    </row>
    <row r="65" spans="1:30">
      <c r="A65">
        <v>42</v>
      </c>
      <c r="B65" t="s">
        <v>122</v>
      </c>
      <c r="C65" t="s">
        <v>123</v>
      </c>
      <c r="D65" s="36">
        <v>6</v>
      </c>
      <c r="E65" s="36">
        <v>4</v>
      </c>
      <c r="F65" s="36">
        <v>17</v>
      </c>
      <c r="G65" s="36">
        <f t="shared" si="2"/>
        <v>-11</v>
      </c>
      <c r="H65" s="36">
        <f t="shared" si="3"/>
        <v>-13</v>
      </c>
      <c r="I65" s="37">
        <f t="shared" si="4"/>
        <v>2.8333333333333335</v>
      </c>
      <c r="J65" s="38">
        <f t="shared" si="5"/>
        <v>1.1818181818181819</v>
      </c>
      <c r="K65" s="39">
        <v>11</v>
      </c>
      <c r="L65" s="39">
        <v>9</v>
      </c>
      <c r="M65" s="39">
        <v>15</v>
      </c>
      <c r="N65" s="39">
        <f t="shared" si="6"/>
        <v>-4</v>
      </c>
      <c r="O65" s="39">
        <f t="shared" si="7"/>
        <v>-6</v>
      </c>
      <c r="P65" s="40">
        <f t="shared" si="8"/>
        <v>1.3636363636363635</v>
      </c>
      <c r="Q65" s="40">
        <f t="shared" si="9"/>
        <v>1.5</v>
      </c>
      <c r="R65" s="36">
        <v>5</v>
      </c>
      <c r="S65" s="36">
        <v>6</v>
      </c>
      <c r="T65" s="36">
        <v>6</v>
      </c>
      <c r="U65" s="36">
        <f t="shared" si="10"/>
        <v>-1</v>
      </c>
      <c r="V65" s="36">
        <f t="shared" si="11"/>
        <v>0</v>
      </c>
      <c r="W65" s="10">
        <f t="shared" si="12"/>
        <v>1.2</v>
      </c>
      <c r="X65" s="10">
        <f t="shared" si="13"/>
        <v>0</v>
      </c>
      <c r="Y65">
        <v>10</v>
      </c>
      <c r="Z65">
        <v>1</v>
      </c>
      <c r="AA65">
        <v>16</v>
      </c>
      <c r="AB65">
        <f t="shared" si="14"/>
        <v>-6</v>
      </c>
      <c r="AC65">
        <f t="shared" si="15"/>
        <v>-15</v>
      </c>
      <c r="AD65">
        <f t="shared" si="16"/>
        <v>2.5</v>
      </c>
    </row>
    <row r="66" spans="1:30">
      <c r="A66">
        <v>43</v>
      </c>
      <c r="B66" t="s">
        <v>124</v>
      </c>
      <c r="C66" t="s">
        <v>125</v>
      </c>
      <c r="D66">
        <v>924</v>
      </c>
      <c r="E66">
        <v>12</v>
      </c>
      <c r="F66">
        <v>28</v>
      </c>
      <c r="G66">
        <f t="shared" si="2"/>
        <v>896</v>
      </c>
      <c r="H66">
        <f t="shared" si="3"/>
        <v>-16</v>
      </c>
      <c r="I66" s="41">
        <f t="shared" si="4"/>
        <v>3.0303030303030304E-2</v>
      </c>
      <c r="J66" s="42">
        <f t="shared" si="5"/>
        <v>-1.7857142857142856E-2</v>
      </c>
      <c r="K66" s="39">
        <v>1</v>
      </c>
      <c r="L66" s="39">
        <v>4</v>
      </c>
      <c r="M66" s="39">
        <v>1</v>
      </c>
      <c r="N66" s="39">
        <f t="shared" si="6"/>
        <v>0</v>
      </c>
      <c r="O66" s="39">
        <f t="shared" si="7"/>
        <v>3</v>
      </c>
      <c r="P66" s="40">
        <f t="shared" si="8"/>
        <v>1</v>
      </c>
      <c r="Q66" s="40" t="e">
        <f t="shared" si="9"/>
        <v>#DIV/0!</v>
      </c>
      <c r="R66">
        <v>979</v>
      </c>
      <c r="S66">
        <v>16</v>
      </c>
      <c r="T66">
        <v>21</v>
      </c>
      <c r="U66">
        <f t="shared" si="10"/>
        <v>958</v>
      </c>
      <c r="V66">
        <f t="shared" si="11"/>
        <v>-5</v>
      </c>
      <c r="W66" s="11">
        <f t="shared" si="12"/>
        <v>2.1450459652706845E-2</v>
      </c>
      <c r="X66" s="11">
        <f t="shared" si="13"/>
        <v>-5.2192066805845511E-3</v>
      </c>
      <c r="Y66">
        <v>10</v>
      </c>
      <c r="Z66">
        <v>2</v>
      </c>
      <c r="AA66">
        <v>1</v>
      </c>
      <c r="AB66">
        <f t="shared" si="14"/>
        <v>9</v>
      </c>
      <c r="AC66">
        <f t="shared" si="15"/>
        <v>1</v>
      </c>
      <c r="AD66">
        <f t="shared" si="16"/>
        <v>0.1111111111111111</v>
      </c>
    </row>
    <row r="67" spans="1:30">
      <c r="A67">
        <v>44</v>
      </c>
      <c r="B67" t="s">
        <v>126</v>
      </c>
      <c r="C67" t="s">
        <v>127</v>
      </c>
      <c r="D67">
        <v>0</v>
      </c>
      <c r="E67">
        <v>1</v>
      </c>
      <c r="F67">
        <v>0</v>
      </c>
      <c r="G67">
        <f t="shared" si="2"/>
        <v>0</v>
      </c>
      <c r="H67">
        <f t="shared" si="3"/>
        <v>1</v>
      </c>
      <c r="I67" s="41">
        <v>0</v>
      </c>
      <c r="J67" s="42">
        <v>0</v>
      </c>
      <c r="K67">
        <v>1</v>
      </c>
      <c r="L67">
        <v>0</v>
      </c>
      <c r="M67">
        <v>0</v>
      </c>
      <c r="N67">
        <f t="shared" si="6"/>
        <v>1</v>
      </c>
      <c r="O67">
        <f t="shared" si="7"/>
        <v>0</v>
      </c>
      <c r="P67" s="43">
        <f t="shared" si="8"/>
        <v>0</v>
      </c>
      <c r="Q67" s="43">
        <f t="shared" si="9"/>
        <v>0</v>
      </c>
      <c r="R67" s="36">
        <v>50</v>
      </c>
      <c r="S67" s="36">
        <v>81</v>
      </c>
      <c r="T67" s="36">
        <v>58</v>
      </c>
      <c r="U67" s="36">
        <f t="shared" si="10"/>
        <v>-8</v>
      </c>
      <c r="V67" s="36">
        <f t="shared" si="11"/>
        <v>23</v>
      </c>
      <c r="W67" s="10">
        <f t="shared" si="12"/>
        <v>1.1599999999999999</v>
      </c>
      <c r="X67" s="10">
        <f t="shared" si="13"/>
        <v>-2.875</v>
      </c>
      <c r="Y67">
        <v>16433</v>
      </c>
      <c r="Z67">
        <v>20449</v>
      </c>
      <c r="AA67">
        <v>26968</v>
      </c>
      <c r="AB67">
        <f t="shared" si="14"/>
        <v>-10535</v>
      </c>
      <c r="AC67">
        <f t="shared" si="15"/>
        <v>-6519</v>
      </c>
      <c r="AD67">
        <f t="shared" si="16"/>
        <v>0.61879449454200286</v>
      </c>
    </row>
    <row r="68" spans="1:30" s="23" customFormat="1">
      <c r="A68">
        <v>45</v>
      </c>
      <c r="B68" s="23" t="s">
        <v>128</v>
      </c>
      <c r="C68" s="23" t="s">
        <v>129</v>
      </c>
      <c r="D68" s="23">
        <v>635</v>
      </c>
      <c r="E68" s="23">
        <v>217</v>
      </c>
      <c r="F68" s="23">
        <v>51</v>
      </c>
      <c r="G68" s="23">
        <f t="shared" si="2"/>
        <v>584</v>
      </c>
      <c r="H68" s="23">
        <f t="shared" si="3"/>
        <v>166</v>
      </c>
      <c r="I68" s="53">
        <f t="shared" si="4"/>
        <v>8.0314960629921259E-2</v>
      </c>
      <c r="J68" s="54">
        <f t="shared" si="5"/>
        <v>0.28424657534246578</v>
      </c>
      <c r="K68" s="23">
        <v>159</v>
      </c>
      <c r="L68" s="23">
        <v>34</v>
      </c>
      <c r="M68" s="23">
        <v>40</v>
      </c>
      <c r="N68" s="23">
        <f t="shared" si="6"/>
        <v>119</v>
      </c>
      <c r="O68" s="23">
        <f t="shared" si="7"/>
        <v>-6</v>
      </c>
      <c r="P68" s="55">
        <f t="shared" si="8"/>
        <v>0.25157232704402516</v>
      </c>
      <c r="Q68" s="55">
        <f t="shared" si="9"/>
        <v>-5.0420168067226892E-2</v>
      </c>
      <c r="R68" s="23">
        <v>634</v>
      </c>
      <c r="S68" s="23">
        <v>62</v>
      </c>
      <c r="T68" s="23">
        <v>27</v>
      </c>
      <c r="U68" s="23">
        <f t="shared" si="10"/>
        <v>607</v>
      </c>
      <c r="V68" s="23">
        <f t="shared" si="11"/>
        <v>35</v>
      </c>
      <c r="W68" s="24">
        <f t="shared" si="12"/>
        <v>4.2586750788643532E-2</v>
      </c>
      <c r="X68" s="24">
        <f t="shared" si="13"/>
        <v>5.7660626029654036E-2</v>
      </c>
      <c r="Y68" s="23">
        <v>1</v>
      </c>
      <c r="Z68" s="23">
        <v>2</v>
      </c>
      <c r="AA68" s="23">
        <v>3</v>
      </c>
      <c r="AB68">
        <f t="shared" si="14"/>
        <v>-2</v>
      </c>
      <c r="AC68">
        <f t="shared" si="15"/>
        <v>-1</v>
      </c>
      <c r="AD68">
        <f t="shared" si="16"/>
        <v>0.5</v>
      </c>
    </row>
    <row r="69" spans="1:30">
      <c r="A69">
        <v>46</v>
      </c>
      <c r="B69" t="s">
        <v>130</v>
      </c>
      <c r="C69" t="s">
        <v>131</v>
      </c>
      <c r="D69" s="36">
        <v>8</v>
      </c>
      <c r="E69" s="36">
        <v>1</v>
      </c>
      <c r="F69" s="36">
        <v>3</v>
      </c>
      <c r="G69" s="36">
        <f t="shared" si="2"/>
        <v>5</v>
      </c>
      <c r="H69" s="36">
        <f t="shared" si="3"/>
        <v>-2</v>
      </c>
      <c r="I69" s="37">
        <f t="shared" si="4"/>
        <v>0.375</v>
      </c>
      <c r="J69" s="38">
        <f t="shared" si="5"/>
        <v>-0.4</v>
      </c>
      <c r="K69" s="39">
        <v>2</v>
      </c>
      <c r="L69" s="39">
        <v>2</v>
      </c>
      <c r="M69" s="39">
        <v>4</v>
      </c>
      <c r="N69" s="39">
        <f t="shared" si="6"/>
        <v>-2</v>
      </c>
      <c r="O69" s="39">
        <f t="shared" si="7"/>
        <v>-2</v>
      </c>
      <c r="P69" s="40">
        <f t="shared" si="8"/>
        <v>2</v>
      </c>
      <c r="Q69" s="40">
        <f t="shared" si="9"/>
        <v>1</v>
      </c>
      <c r="R69" s="36">
        <v>11</v>
      </c>
      <c r="S69" s="36">
        <v>2</v>
      </c>
      <c r="T69" s="36">
        <v>2</v>
      </c>
      <c r="U69" s="36">
        <f t="shared" si="10"/>
        <v>9</v>
      </c>
      <c r="V69" s="36">
        <f t="shared" si="11"/>
        <v>0</v>
      </c>
      <c r="W69" s="10">
        <f t="shared" si="12"/>
        <v>0.18181818181818182</v>
      </c>
      <c r="X69" s="10">
        <f t="shared" si="13"/>
        <v>0</v>
      </c>
      <c r="Y69">
        <v>1</v>
      </c>
      <c r="Z69">
        <v>1</v>
      </c>
      <c r="AA69">
        <v>2</v>
      </c>
      <c r="AB69">
        <f t="shared" si="14"/>
        <v>-1</v>
      </c>
      <c r="AC69">
        <f t="shared" si="15"/>
        <v>-1</v>
      </c>
      <c r="AD69">
        <f t="shared" si="16"/>
        <v>1</v>
      </c>
    </row>
    <row r="70" spans="1:30">
      <c r="A70">
        <v>47</v>
      </c>
      <c r="B70" t="s">
        <v>132</v>
      </c>
      <c r="C70" t="s">
        <v>133</v>
      </c>
      <c r="D70" s="36">
        <v>1076</v>
      </c>
      <c r="E70" s="36">
        <v>101</v>
      </c>
      <c r="F70" s="36">
        <v>279</v>
      </c>
      <c r="G70" s="36">
        <f t="shared" si="2"/>
        <v>797</v>
      </c>
      <c r="H70" s="36">
        <f t="shared" si="3"/>
        <v>-178</v>
      </c>
      <c r="I70" s="37">
        <f t="shared" si="4"/>
        <v>0.25929368029739774</v>
      </c>
      <c r="J70" s="38">
        <f t="shared" si="5"/>
        <v>-0.2233375156838143</v>
      </c>
      <c r="K70">
        <v>301</v>
      </c>
      <c r="L70">
        <v>47</v>
      </c>
      <c r="M70">
        <v>64</v>
      </c>
      <c r="N70">
        <f t="shared" si="6"/>
        <v>237</v>
      </c>
      <c r="O70">
        <f t="shared" si="7"/>
        <v>-17</v>
      </c>
      <c r="P70" s="43">
        <f t="shared" si="8"/>
        <v>0.21262458471760798</v>
      </c>
      <c r="Q70" s="43">
        <f t="shared" si="9"/>
        <v>-7.1729957805907171E-2</v>
      </c>
      <c r="R70">
        <v>1071</v>
      </c>
      <c r="S70">
        <v>223</v>
      </c>
      <c r="T70">
        <v>173</v>
      </c>
      <c r="U70">
        <f t="shared" si="10"/>
        <v>898</v>
      </c>
      <c r="V70">
        <f t="shared" si="11"/>
        <v>50</v>
      </c>
      <c r="W70" s="11">
        <f t="shared" si="12"/>
        <v>0.16153127917833801</v>
      </c>
      <c r="X70" s="11">
        <f t="shared" si="13"/>
        <v>5.5679287305122498E-2</v>
      </c>
      <c r="Y70">
        <v>2</v>
      </c>
      <c r="Z70">
        <v>2</v>
      </c>
      <c r="AA70">
        <v>4</v>
      </c>
      <c r="AB70">
        <f t="shared" si="14"/>
        <v>-2</v>
      </c>
      <c r="AC70">
        <f t="shared" si="15"/>
        <v>-2</v>
      </c>
      <c r="AD70">
        <f t="shared" si="16"/>
        <v>1</v>
      </c>
    </row>
    <row r="71" spans="1:30">
      <c r="A71">
        <v>48</v>
      </c>
      <c r="B71" t="s">
        <v>134</v>
      </c>
      <c r="C71" t="s">
        <v>135</v>
      </c>
      <c r="D71">
        <v>1953</v>
      </c>
      <c r="E71">
        <v>35</v>
      </c>
      <c r="F71">
        <v>106</v>
      </c>
      <c r="G71">
        <f t="shared" si="2"/>
        <v>1847</v>
      </c>
      <c r="H71">
        <f t="shared" si="3"/>
        <v>-71</v>
      </c>
      <c r="I71" s="41">
        <f t="shared" si="4"/>
        <v>5.4275473630312342E-2</v>
      </c>
      <c r="J71" s="42">
        <f t="shared" si="5"/>
        <v>-3.8440714672441798E-2</v>
      </c>
      <c r="K71">
        <v>80</v>
      </c>
      <c r="L71">
        <v>0</v>
      </c>
      <c r="M71">
        <v>5</v>
      </c>
      <c r="N71">
        <f t="shared" si="6"/>
        <v>75</v>
      </c>
      <c r="O71">
        <f t="shared" si="7"/>
        <v>-5</v>
      </c>
      <c r="P71" s="43">
        <f t="shared" si="8"/>
        <v>6.25E-2</v>
      </c>
      <c r="Q71" s="43">
        <f t="shared" si="9"/>
        <v>-6.6666666666666666E-2</v>
      </c>
      <c r="R71">
        <v>906</v>
      </c>
      <c r="S71">
        <v>54</v>
      </c>
      <c r="T71">
        <v>32</v>
      </c>
      <c r="U71">
        <f t="shared" si="10"/>
        <v>874</v>
      </c>
      <c r="V71">
        <f t="shared" si="11"/>
        <v>22</v>
      </c>
      <c r="W71" s="11">
        <f t="shared" si="12"/>
        <v>3.5320088300220751E-2</v>
      </c>
      <c r="X71" s="11">
        <f t="shared" si="13"/>
        <v>2.5171624713958809E-2</v>
      </c>
      <c r="Y71">
        <v>6</v>
      </c>
      <c r="Z71">
        <v>2</v>
      </c>
      <c r="AA71">
        <v>4</v>
      </c>
      <c r="AB71">
        <f t="shared" si="14"/>
        <v>2</v>
      </c>
      <c r="AC71">
        <f t="shared" si="15"/>
        <v>-2</v>
      </c>
      <c r="AD71">
        <f t="shared" si="16"/>
        <v>-1</v>
      </c>
    </row>
    <row r="72" spans="1:30">
      <c r="A72">
        <v>49</v>
      </c>
      <c r="B72" t="s">
        <v>136</v>
      </c>
      <c r="C72" t="s">
        <v>137</v>
      </c>
      <c r="D72" s="36">
        <v>9</v>
      </c>
      <c r="E72" s="36">
        <v>4</v>
      </c>
      <c r="F72" s="36">
        <v>6</v>
      </c>
      <c r="G72" s="36">
        <f t="shared" si="2"/>
        <v>3</v>
      </c>
      <c r="H72" s="36">
        <f t="shared" si="3"/>
        <v>-2</v>
      </c>
      <c r="I72" s="37">
        <f t="shared" si="4"/>
        <v>0.66666666666666663</v>
      </c>
      <c r="J72" s="38">
        <f t="shared" si="5"/>
        <v>-0.66666666666666663</v>
      </c>
      <c r="K72" s="39">
        <v>2</v>
      </c>
      <c r="L72" s="39">
        <v>3</v>
      </c>
      <c r="M72" s="39">
        <v>4</v>
      </c>
      <c r="N72" s="39">
        <f t="shared" si="6"/>
        <v>-2</v>
      </c>
      <c r="O72" s="39">
        <f t="shared" si="7"/>
        <v>-1</v>
      </c>
      <c r="P72" s="40">
        <f t="shared" si="8"/>
        <v>2</v>
      </c>
      <c r="Q72" s="40">
        <f t="shared" si="9"/>
        <v>0.5</v>
      </c>
      <c r="R72" s="36">
        <v>7</v>
      </c>
      <c r="S72" s="36">
        <v>1</v>
      </c>
      <c r="T72" s="36">
        <v>1</v>
      </c>
      <c r="U72" s="36">
        <f t="shared" si="10"/>
        <v>6</v>
      </c>
      <c r="V72" s="36">
        <f t="shared" si="11"/>
        <v>0</v>
      </c>
      <c r="W72" s="10">
        <f t="shared" si="12"/>
        <v>0.14285714285714285</v>
      </c>
      <c r="X72" s="10">
        <f t="shared" si="13"/>
        <v>0</v>
      </c>
      <c r="Y72">
        <v>4</v>
      </c>
      <c r="Z72">
        <v>2</v>
      </c>
      <c r="AA72">
        <v>6</v>
      </c>
      <c r="AB72">
        <f t="shared" si="14"/>
        <v>-2</v>
      </c>
      <c r="AC72">
        <f t="shared" si="15"/>
        <v>-4</v>
      </c>
      <c r="AD72">
        <f t="shared" si="16"/>
        <v>2</v>
      </c>
    </row>
    <row r="73" spans="1:30">
      <c r="A73">
        <v>50</v>
      </c>
      <c r="B73" t="s">
        <v>138</v>
      </c>
      <c r="C73" t="s">
        <v>139</v>
      </c>
      <c r="D73" s="39">
        <v>0</v>
      </c>
      <c r="E73" s="39">
        <v>0</v>
      </c>
      <c r="F73" s="39">
        <v>5</v>
      </c>
      <c r="G73" s="39">
        <f t="shared" si="2"/>
        <v>-5</v>
      </c>
      <c r="H73" s="39">
        <f t="shared" si="3"/>
        <v>-5</v>
      </c>
      <c r="I73" s="56">
        <v>0</v>
      </c>
      <c r="J73" s="57">
        <f t="shared" si="5"/>
        <v>1</v>
      </c>
      <c r="K73" s="39">
        <v>4</v>
      </c>
      <c r="L73" s="39">
        <v>2</v>
      </c>
      <c r="M73" s="39">
        <v>4</v>
      </c>
      <c r="N73" s="39">
        <f t="shared" si="6"/>
        <v>0</v>
      </c>
      <c r="O73" s="39">
        <f t="shared" si="7"/>
        <v>-2</v>
      </c>
      <c r="P73" s="40">
        <f t="shared" si="8"/>
        <v>1</v>
      </c>
      <c r="Q73" s="40" t="e">
        <f t="shared" si="9"/>
        <v>#DIV/0!</v>
      </c>
      <c r="R73" s="36">
        <v>6</v>
      </c>
      <c r="S73" s="36">
        <v>4</v>
      </c>
      <c r="T73" s="36">
        <v>1</v>
      </c>
      <c r="U73" s="36">
        <f t="shared" si="10"/>
        <v>5</v>
      </c>
      <c r="V73" s="36">
        <f t="shared" si="11"/>
        <v>3</v>
      </c>
      <c r="W73" s="10">
        <f t="shared" si="12"/>
        <v>0.16666666666666666</v>
      </c>
      <c r="X73" s="10">
        <f t="shared" si="13"/>
        <v>0.6</v>
      </c>
      <c r="Y73">
        <v>0</v>
      </c>
      <c r="Z73">
        <v>1</v>
      </c>
      <c r="AA73">
        <v>2</v>
      </c>
      <c r="AB73">
        <f t="shared" si="14"/>
        <v>-2</v>
      </c>
      <c r="AC73">
        <f t="shared" si="15"/>
        <v>-1</v>
      </c>
      <c r="AD73">
        <f t="shared" si="16"/>
        <v>0.5</v>
      </c>
    </row>
    <row r="74" spans="1:30">
      <c r="A74">
        <v>51</v>
      </c>
      <c r="B74" t="s">
        <v>140</v>
      </c>
      <c r="C74" t="s">
        <v>141</v>
      </c>
      <c r="D74" s="36">
        <v>9</v>
      </c>
      <c r="E74" s="36">
        <v>3</v>
      </c>
      <c r="F74" s="36">
        <v>11</v>
      </c>
      <c r="G74" s="36">
        <f t="shared" si="2"/>
        <v>-2</v>
      </c>
      <c r="H74" s="36">
        <f t="shared" si="3"/>
        <v>-8</v>
      </c>
      <c r="I74" s="37">
        <f t="shared" si="4"/>
        <v>1.2222222222222223</v>
      </c>
      <c r="J74" s="38">
        <f t="shared" si="5"/>
        <v>4</v>
      </c>
      <c r="K74" s="39">
        <v>8</v>
      </c>
      <c r="L74" s="39">
        <v>5</v>
      </c>
      <c r="M74" s="39">
        <v>10</v>
      </c>
      <c r="N74" s="39">
        <f t="shared" si="6"/>
        <v>-2</v>
      </c>
      <c r="O74" s="39">
        <f t="shared" si="7"/>
        <v>-5</v>
      </c>
      <c r="P74" s="40">
        <f t="shared" si="8"/>
        <v>1.25</v>
      </c>
      <c r="Q74" s="40">
        <f t="shared" si="9"/>
        <v>2.5</v>
      </c>
      <c r="R74" s="36">
        <v>8</v>
      </c>
      <c r="S74" s="36">
        <v>8</v>
      </c>
      <c r="T74" s="36">
        <v>5</v>
      </c>
      <c r="U74" s="36">
        <f t="shared" si="10"/>
        <v>3</v>
      </c>
      <c r="V74" s="36">
        <f t="shared" si="11"/>
        <v>3</v>
      </c>
      <c r="W74" s="10">
        <f t="shared" si="12"/>
        <v>0.625</v>
      </c>
      <c r="X74" s="10">
        <f t="shared" si="13"/>
        <v>1</v>
      </c>
      <c r="Y74">
        <v>4</v>
      </c>
      <c r="Z74">
        <v>4</v>
      </c>
      <c r="AA74">
        <v>5</v>
      </c>
      <c r="AB74">
        <f t="shared" si="14"/>
        <v>-1</v>
      </c>
      <c r="AC74">
        <f t="shared" si="15"/>
        <v>-1</v>
      </c>
      <c r="AD74">
        <f t="shared" si="16"/>
        <v>1</v>
      </c>
    </row>
    <row r="75" spans="1:30" s="16" customFormat="1">
      <c r="A75">
        <v>52</v>
      </c>
      <c r="B75" s="16" t="s">
        <v>142</v>
      </c>
      <c r="C75" s="16" t="s">
        <v>143</v>
      </c>
      <c r="D75" s="48">
        <v>2452</v>
      </c>
      <c r="E75" s="48">
        <v>1706</v>
      </c>
      <c r="F75" s="48">
        <v>2400</v>
      </c>
      <c r="G75" s="48">
        <f t="shared" si="2"/>
        <v>52</v>
      </c>
      <c r="H75" s="48">
        <f t="shared" si="3"/>
        <v>-694</v>
      </c>
      <c r="I75" s="49">
        <f t="shared" si="4"/>
        <v>0.97879282218597063</v>
      </c>
      <c r="J75" s="50">
        <f t="shared" si="5"/>
        <v>-13.346153846153847</v>
      </c>
      <c r="K75" s="51">
        <v>420</v>
      </c>
      <c r="L75" s="51">
        <v>394</v>
      </c>
      <c r="M75" s="51">
        <v>510</v>
      </c>
      <c r="N75" s="51">
        <f t="shared" si="6"/>
        <v>-90</v>
      </c>
      <c r="O75" s="51">
        <f t="shared" si="7"/>
        <v>-116</v>
      </c>
      <c r="P75" s="52">
        <f t="shared" si="8"/>
        <v>1.2142857142857142</v>
      </c>
      <c r="Q75" s="52">
        <f t="shared" si="9"/>
        <v>1.288888888888889</v>
      </c>
      <c r="R75" s="16">
        <v>2667</v>
      </c>
      <c r="S75" s="16">
        <v>2903</v>
      </c>
      <c r="T75" s="16">
        <v>640</v>
      </c>
      <c r="U75" s="16">
        <f t="shared" si="10"/>
        <v>2027</v>
      </c>
      <c r="V75" s="16">
        <f t="shared" si="11"/>
        <v>2263</v>
      </c>
      <c r="W75" s="14">
        <f t="shared" si="12"/>
        <v>0.23997000374953131</v>
      </c>
      <c r="X75" s="15">
        <f t="shared" si="13"/>
        <v>1.1164282190429207</v>
      </c>
      <c r="Y75" s="16">
        <v>3</v>
      </c>
      <c r="Z75" s="16">
        <v>7</v>
      </c>
      <c r="AA75" s="16">
        <v>5</v>
      </c>
      <c r="AB75">
        <f t="shared" si="14"/>
        <v>-2</v>
      </c>
      <c r="AC75">
        <f t="shared" si="15"/>
        <v>2</v>
      </c>
      <c r="AD75">
        <f t="shared" si="16"/>
        <v>-1</v>
      </c>
    </row>
    <row r="76" spans="1:30">
      <c r="A76">
        <v>53</v>
      </c>
      <c r="B76" t="s">
        <v>144</v>
      </c>
      <c r="C76" t="s">
        <v>145</v>
      </c>
      <c r="D76">
        <v>1072</v>
      </c>
      <c r="E76">
        <v>21</v>
      </c>
      <c r="F76">
        <v>91</v>
      </c>
      <c r="G76">
        <f t="shared" si="2"/>
        <v>981</v>
      </c>
      <c r="H76">
        <f t="shared" si="3"/>
        <v>-70</v>
      </c>
      <c r="I76" s="41">
        <f t="shared" si="4"/>
        <v>8.4888059701492533E-2</v>
      </c>
      <c r="J76" s="42">
        <f t="shared" si="5"/>
        <v>-7.1355759429153925E-2</v>
      </c>
      <c r="K76">
        <v>229</v>
      </c>
      <c r="L76">
        <v>7</v>
      </c>
      <c r="M76">
        <v>6</v>
      </c>
      <c r="N76">
        <f t="shared" si="6"/>
        <v>223</v>
      </c>
      <c r="O76">
        <f t="shared" si="7"/>
        <v>1</v>
      </c>
      <c r="P76" s="43">
        <f t="shared" si="8"/>
        <v>2.6200873362445413E-2</v>
      </c>
      <c r="Q76" s="43">
        <f t="shared" si="9"/>
        <v>4.4843049327354259E-3</v>
      </c>
      <c r="R76">
        <v>1212</v>
      </c>
      <c r="S76">
        <v>42</v>
      </c>
      <c r="T76">
        <v>36</v>
      </c>
      <c r="U76">
        <f t="shared" si="10"/>
        <v>1176</v>
      </c>
      <c r="V76">
        <f t="shared" si="11"/>
        <v>6</v>
      </c>
      <c r="W76" s="11">
        <f t="shared" si="12"/>
        <v>2.9702970297029702E-2</v>
      </c>
      <c r="X76" s="11">
        <f t="shared" si="13"/>
        <v>5.1020408163265302E-3</v>
      </c>
      <c r="Y76">
        <v>2</v>
      </c>
      <c r="Z76">
        <v>3</v>
      </c>
      <c r="AA76">
        <v>2</v>
      </c>
      <c r="AB76">
        <f t="shared" si="14"/>
        <v>0</v>
      </c>
      <c r="AC76">
        <f t="shared" si="15"/>
        <v>1</v>
      </c>
      <c r="AD76" t="e">
        <f t="shared" si="16"/>
        <v>#DIV/0!</v>
      </c>
    </row>
    <row r="77" spans="1:30" s="23" customFormat="1">
      <c r="A77">
        <v>54</v>
      </c>
      <c r="B77" s="23" t="s">
        <v>146</v>
      </c>
      <c r="C77" s="23" t="s">
        <v>147</v>
      </c>
      <c r="D77" s="23">
        <v>7809</v>
      </c>
      <c r="E77" s="23">
        <v>1106</v>
      </c>
      <c r="F77" s="23">
        <v>448</v>
      </c>
      <c r="G77" s="23">
        <f t="shared" si="2"/>
        <v>7361</v>
      </c>
      <c r="H77" s="23">
        <f t="shared" si="3"/>
        <v>658</v>
      </c>
      <c r="I77" s="53">
        <f t="shared" si="4"/>
        <v>5.7369701626328595E-2</v>
      </c>
      <c r="J77" s="58">
        <f t="shared" si="5"/>
        <v>8.9390028528732512E-2</v>
      </c>
      <c r="K77" s="23">
        <v>1215</v>
      </c>
      <c r="L77" s="23">
        <v>485</v>
      </c>
      <c r="M77" s="23">
        <v>156</v>
      </c>
      <c r="N77" s="23">
        <f t="shared" si="6"/>
        <v>1059</v>
      </c>
      <c r="O77" s="23">
        <f t="shared" si="7"/>
        <v>329</v>
      </c>
      <c r="P77" s="55">
        <f t="shared" si="8"/>
        <v>0.12839506172839507</v>
      </c>
      <c r="Q77" s="59">
        <f t="shared" si="9"/>
        <v>0.31067044381491976</v>
      </c>
      <c r="R77" s="23">
        <v>8261</v>
      </c>
      <c r="S77" s="23">
        <v>1306</v>
      </c>
      <c r="T77" s="23">
        <v>165</v>
      </c>
      <c r="U77" s="23">
        <f t="shared" si="10"/>
        <v>8096</v>
      </c>
      <c r="V77" s="23">
        <f t="shared" si="11"/>
        <v>1141</v>
      </c>
      <c r="W77" s="24">
        <f t="shared" si="12"/>
        <v>1.9973368841544607E-2</v>
      </c>
      <c r="X77" s="24">
        <f t="shared" si="13"/>
        <v>0.14093379446640317</v>
      </c>
      <c r="Y77" s="23">
        <v>21</v>
      </c>
      <c r="Z77" s="23">
        <v>8</v>
      </c>
      <c r="AA77" s="23">
        <v>3</v>
      </c>
      <c r="AB77">
        <f t="shared" si="14"/>
        <v>18</v>
      </c>
      <c r="AC77">
        <f t="shared" si="15"/>
        <v>5</v>
      </c>
      <c r="AD77">
        <f t="shared" si="16"/>
        <v>0.27777777777777779</v>
      </c>
    </row>
    <row r="78" spans="1:30">
      <c r="A78">
        <v>55</v>
      </c>
      <c r="B78" t="s">
        <v>148</v>
      </c>
      <c r="C78" t="s">
        <v>149</v>
      </c>
      <c r="D78">
        <v>2950</v>
      </c>
      <c r="E78">
        <v>37</v>
      </c>
      <c r="F78">
        <v>81</v>
      </c>
      <c r="G78">
        <f t="shared" si="2"/>
        <v>2869</v>
      </c>
      <c r="H78">
        <f t="shared" si="3"/>
        <v>-44</v>
      </c>
      <c r="I78" s="41">
        <f t="shared" si="4"/>
        <v>2.7457627118644069E-2</v>
      </c>
      <c r="J78" s="42">
        <f t="shared" si="5"/>
        <v>-1.533635413035901E-2</v>
      </c>
      <c r="K78">
        <v>760</v>
      </c>
      <c r="L78">
        <v>56</v>
      </c>
      <c r="M78">
        <v>62</v>
      </c>
      <c r="N78">
        <f t="shared" si="6"/>
        <v>698</v>
      </c>
      <c r="O78">
        <f t="shared" si="7"/>
        <v>-6</v>
      </c>
      <c r="P78" s="43">
        <f t="shared" si="8"/>
        <v>8.1578947368421056E-2</v>
      </c>
      <c r="Q78" s="43">
        <f t="shared" si="9"/>
        <v>-8.5959885386819486E-3</v>
      </c>
      <c r="R78">
        <v>4486</v>
      </c>
      <c r="S78">
        <v>518</v>
      </c>
      <c r="T78">
        <v>90</v>
      </c>
      <c r="U78">
        <f t="shared" si="10"/>
        <v>4396</v>
      </c>
      <c r="V78">
        <f t="shared" si="11"/>
        <v>428</v>
      </c>
      <c r="W78" s="11">
        <f t="shared" si="12"/>
        <v>2.0062416406598307E-2</v>
      </c>
      <c r="X78" s="11">
        <f t="shared" si="13"/>
        <v>9.7361237488626018E-2</v>
      </c>
      <c r="Y78">
        <v>15</v>
      </c>
      <c r="Z78">
        <v>5</v>
      </c>
      <c r="AA78">
        <v>3</v>
      </c>
      <c r="AB78">
        <f t="shared" si="14"/>
        <v>12</v>
      </c>
      <c r="AC78">
        <f t="shared" si="15"/>
        <v>2</v>
      </c>
      <c r="AD78">
        <f t="shared" si="16"/>
        <v>0.16666666666666666</v>
      </c>
    </row>
    <row r="79" spans="1:30">
      <c r="A79">
        <v>56</v>
      </c>
      <c r="B79" t="s">
        <v>150</v>
      </c>
      <c r="C79" t="s">
        <v>151</v>
      </c>
      <c r="D79">
        <v>6</v>
      </c>
      <c r="E79">
        <v>2</v>
      </c>
      <c r="F79">
        <v>1</v>
      </c>
      <c r="K79" s="39">
        <v>1</v>
      </c>
      <c r="L79" s="39">
        <v>0</v>
      </c>
      <c r="M79" s="39">
        <v>4</v>
      </c>
      <c r="N79" s="39">
        <f t="shared" si="6"/>
        <v>-3</v>
      </c>
      <c r="O79" s="39">
        <f t="shared" si="7"/>
        <v>-4</v>
      </c>
      <c r="P79" s="40">
        <f t="shared" si="8"/>
        <v>4</v>
      </c>
      <c r="Q79" s="40">
        <f t="shared" si="9"/>
        <v>1.3333333333333333</v>
      </c>
      <c r="R79">
        <v>4</v>
      </c>
      <c r="S79">
        <v>2</v>
      </c>
      <c r="T79">
        <v>1</v>
      </c>
      <c r="U79" s="36">
        <f t="shared" si="10"/>
        <v>3</v>
      </c>
      <c r="V79" s="36">
        <f t="shared" si="11"/>
        <v>1</v>
      </c>
      <c r="W79" s="10">
        <f t="shared" si="12"/>
        <v>0.25</v>
      </c>
      <c r="X79" s="10">
        <f t="shared" si="13"/>
        <v>0.33333333333333331</v>
      </c>
      <c r="Y79">
        <v>0</v>
      </c>
      <c r="Z79">
        <v>0</v>
      </c>
      <c r="AA79">
        <v>3</v>
      </c>
      <c r="AB79">
        <f t="shared" si="14"/>
        <v>-3</v>
      </c>
      <c r="AC79">
        <f t="shared" si="15"/>
        <v>-3</v>
      </c>
      <c r="AD79">
        <f t="shared" si="16"/>
        <v>1</v>
      </c>
    </row>
  </sheetData>
  <mergeCells count="7">
    <mergeCell ref="Y2:AA2"/>
    <mergeCell ref="D2:F2"/>
    <mergeCell ref="G2:I2"/>
    <mergeCell ref="K2:M2"/>
    <mergeCell ref="N2:P2"/>
    <mergeCell ref="R2:T2"/>
    <mergeCell ref="U2:W2"/>
  </mergeCells>
  <conditionalFormatting sqref="D5:D20 D22:D79">
    <cfRule type="cellIs" dxfId="13" priority="13" operator="lessThan">
      <formula>44</formula>
    </cfRule>
  </conditionalFormatting>
  <conditionalFormatting sqref="D5:D20 D22:D79">
    <cfRule type="cellIs" dxfId="12" priority="12" operator="lessThan">
      <formula>45</formula>
    </cfRule>
  </conditionalFormatting>
  <conditionalFormatting sqref="E12:E20 E22:E79">
    <cfRule type="cellIs" dxfId="11" priority="11" operator="lessThan">
      <formula>27</formula>
    </cfRule>
  </conditionalFormatting>
  <conditionalFormatting sqref="F79:I79 F24:F78">
    <cfRule type="cellIs" dxfId="10" priority="10" operator="lessThan">
      <formula>75</formula>
    </cfRule>
  </conditionalFormatting>
  <conditionalFormatting sqref="K24:K79">
    <cfRule type="cellIs" dxfId="9" priority="9" operator="lessThan">
      <formula>47</formula>
    </cfRule>
  </conditionalFormatting>
  <conditionalFormatting sqref="L24:L79">
    <cfRule type="cellIs" dxfId="8" priority="8" operator="lessThan">
      <formula>52</formula>
    </cfRule>
  </conditionalFormatting>
  <conditionalFormatting sqref="M24:M79">
    <cfRule type="cellIs" dxfId="7" priority="7" operator="lessThan">
      <formula>84</formula>
    </cfRule>
  </conditionalFormatting>
  <conditionalFormatting sqref="Y24:Y79">
    <cfRule type="cellIs" dxfId="6" priority="6" operator="lessThan">
      <formula>55</formula>
    </cfRule>
  </conditionalFormatting>
  <conditionalFormatting sqref="Z24:Z79">
    <cfRule type="cellIs" dxfId="5" priority="5" operator="lessThan">
      <formula>52</formula>
    </cfRule>
  </conditionalFormatting>
  <conditionalFormatting sqref="AA24:AA79">
    <cfRule type="cellIs" dxfId="4" priority="4" operator="lessThan">
      <formula>62</formula>
    </cfRule>
  </conditionalFormatting>
  <conditionalFormatting sqref="R24:R79">
    <cfRule type="cellIs" dxfId="3" priority="3" operator="lessThan">
      <formula>43</formula>
    </cfRule>
  </conditionalFormatting>
  <conditionalFormatting sqref="S24:S79">
    <cfRule type="cellIs" dxfId="2" priority="2" operator="lessThan">
      <formula>51</formula>
    </cfRule>
  </conditionalFormatting>
  <conditionalFormatting sqref="T24:T79">
    <cfRule type="cellIs" dxfId="1" priority="1" operator="lessThan">
      <formula>53</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workbookViewId="0">
      <selection activeCell="A24" sqref="A24"/>
    </sheetView>
  </sheetViews>
  <sheetFormatPr baseColWidth="10" defaultColWidth="8.83203125" defaultRowHeight="15" x14ac:dyDescent="0"/>
  <cols>
    <col min="2" max="2" width="16.1640625" customWidth="1"/>
    <col min="3" max="3" width="28" customWidth="1"/>
    <col min="4" max="6" width="11.6640625" customWidth="1"/>
    <col min="7" max="7" width="11.6640625" style="214" customWidth="1"/>
    <col min="8" max="8" width="11.6640625" style="43" customWidth="1"/>
    <col min="9" max="10" width="11.6640625" customWidth="1"/>
    <col min="11" max="14" width="9.6640625" customWidth="1"/>
    <col min="15" max="15" width="12.5" customWidth="1"/>
    <col min="16" max="23" width="11.6640625" customWidth="1"/>
    <col min="24" max="28" width="9.6640625" customWidth="1"/>
    <col min="29" max="33" width="11.6640625" customWidth="1"/>
    <col min="34" max="35" width="9.6640625" customWidth="1"/>
    <col min="36" max="38" width="11.6640625" customWidth="1"/>
  </cols>
  <sheetData>
    <row r="1" spans="1:33">
      <c r="A1" s="117"/>
      <c r="B1" s="117"/>
      <c r="C1" s="117"/>
      <c r="D1" s="117"/>
      <c r="E1" s="117"/>
      <c r="F1" s="117"/>
      <c r="G1" s="207"/>
      <c r="H1" s="201"/>
      <c r="I1" s="117"/>
      <c r="J1" s="117"/>
      <c r="K1" s="117"/>
      <c r="L1" s="117"/>
      <c r="M1" s="117"/>
      <c r="N1" s="117"/>
      <c r="O1" s="117"/>
      <c r="P1" s="117"/>
      <c r="Q1" s="117"/>
      <c r="R1" s="117"/>
      <c r="S1" s="117"/>
      <c r="T1" s="117"/>
      <c r="U1" s="117"/>
      <c r="V1" s="117"/>
      <c r="W1" s="117"/>
      <c r="X1" s="117"/>
      <c r="Y1" s="117"/>
      <c r="Z1" s="117"/>
      <c r="AA1" s="117"/>
      <c r="AB1" s="117"/>
    </row>
    <row r="2" spans="1:33" ht="18">
      <c r="A2" s="118" t="s">
        <v>0</v>
      </c>
      <c r="B2" s="118"/>
      <c r="C2" s="271" t="s">
        <v>1</v>
      </c>
      <c r="D2" s="271"/>
      <c r="E2" s="271"/>
      <c r="F2" s="134"/>
      <c r="G2" s="208"/>
      <c r="H2" s="202"/>
      <c r="I2" s="273" t="s">
        <v>2</v>
      </c>
      <c r="J2" s="273"/>
      <c r="K2" s="273"/>
      <c r="L2" s="136"/>
      <c r="M2" s="136"/>
      <c r="N2" s="136"/>
      <c r="O2" s="118"/>
      <c r="P2" s="274" t="s">
        <v>3</v>
      </c>
      <c r="Q2" s="274"/>
      <c r="R2" s="274"/>
      <c r="S2" s="137"/>
      <c r="T2" s="137"/>
      <c r="U2" s="137"/>
      <c r="V2" s="118"/>
      <c r="W2" s="272" t="s">
        <v>4</v>
      </c>
      <c r="X2" s="272"/>
      <c r="Y2" s="272"/>
      <c r="Z2" s="135"/>
      <c r="AA2" s="135"/>
      <c r="AB2" s="135"/>
    </row>
    <row r="3" spans="1:33" ht="16" thickBot="1">
      <c r="A3" s="119" t="s">
        <v>5</v>
      </c>
      <c r="B3" s="120"/>
      <c r="C3" s="121" t="s">
        <v>6</v>
      </c>
      <c r="D3" s="122" t="s">
        <v>7</v>
      </c>
      <c r="E3" s="123" t="s">
        <v>8</v>
      </c>
      <c r="F3" s="123"/>
      <c r="G3" s="209"/>
      <c r="H3" s="203"/>
      <c r="I3" s="121" t="s">
        <v>6</v>
      </c>
      <c r="J3" s="122" t="s">
        <v>7</v>
      </c>
      <c r="K3" s="123" t="s">
        <v>8</v>
      </c>
      <c r="L3" s="123"/>
      <c r="M3" s="123"/>
      <c r="N3" s="123"/>
      <c r="O3" s="124"/>
      <c r="P3" s="121" t="s">
        <v>6</v>
      </c>
      <c r="Q3" s="122" t="s">
        <v>7</v>
      </c>
      <c r="R3" s="123" t="s">
        <v>8</v>
      </c>
      <c r="S3" s="123"/>
      <c r="T3" s="123"/>
      <c r="U3" s="123"/>
      <c r="V3" s="124"/>
      <c r="W3" s="121" t="s">
        <v>6</v>
      </c>
      <c r="X3" s="122" t="s">
        <v>7</v>
      </c>
      <c r="Y3" s="123" t="s">
        <v>8</v>
      </c>
      <c r="Z3" s="215"/>
      <c r="AA3" s="215"/>
      <c r="AB3" s="215"/>
    </row>
    <row r="4" spans="1:33" hidden="1">
      <c r="A4" s="117"/>
      <c r="B4" s="117"/>
      <c r="C4" s="117"/>
      <c r="D4" s="117"/>
      <c r="E4" s="117"/>
      <c r="F4" s="117"/>
      <c r="G4" s="207"/>
      <c r="H4" s="201"/>
      <c r="I4" s="117"/>
      <c r="J4" s="117"/>
      <c r="K4" s="117"/>
      <c r="L4" s="117"/>
      <c r="M4" s="117"/>
      <c r="N4" s="117"/>
      <c r="O4" s="117"/>
      <c r="P4" s="117"/>
      <c r="Q4" s="117"/>
      <c r="R4" s="117"/>
      <c r="S4" s="117"/>
      <c r="T4" s="117"/>
      <c r="U4" s="117"/>
      <c r="V4" s="117"/>
      <c r="W4" s="117"/>
      <c r="X4" s="117"/>
      <c r="Y4" s="117"/>
      <c r="Z4" s="117"/>
      <c r="AA4" s="117"/>
      <c r="AB4" s="117"/>
    </row>
    <row r="5" spans="1:33" ht="15" hidden="1" customHeight="1">
      <c r="A5" s="117" t="s">
        <v>12</v>
      </c>
      <c r="B5" s="117" t="s">
        <v>13</v>
      </c>
      <c r="C5" s="125">
        <v>15969</v>
      </c>
      <c r="D5" s="125">
        <v>15799</v>
      </c>
      <c r="E5" s="125">
        <v>15683</v>
      </c>
      <c r="F5" s="125"/>
      <c r="G5" s="210"/>
      <c r="H5" s="204"/>
      <c r="I5" s="125">
        <v>15796</v>
      </c>
      <c r="J5" s="125">
        <v>15553</v>
      </c>
      <c r="K5" s="125">
        <v>15568</v>
      </c>
      <c r="L5" s="125"/>
      <c r="M5" s="125"/>
      <c r="N5" s="125"/>
      <c r="O5" s="125"/>
      <c r="P5" s="125">
        <v>15898</v>
      </c>
      <c r="Q5" s="125">
        <v>15883</v>
      </c>
      <c r="R5" s="125">
        <v>15800</v>
      </c>
      <c r="S5" s="125"/>
      <c r="T5" s="125"/>
      <c r="U5" s="125"/>
      <c r="V5" s="125"/>
      <c r="W5" s="125">
        <v>15792</v>
      </c>
      <c r="X5" s="125">
        <v>15836</v>
      </c>
      <c r="Y5" s="125">
        <v>15653</v>
      </c>
      <c r="Z5" s="125"/>
      <c r="AA5" s="125"/>
      <c r="AB5" s="125"/>
      <c r="AG5" s="116">
        <f>AVERAGE(C5:Y5)</f>
        <v>15769.166666666666</v>
      </c>
    </row>
    <row r="6" spans="1:33" ht="15" hidden="1" customHeight="1">
      <c r="A6" s="117" t="s">
        <v>14</v>
      </c>
      <c r="B6" s="117" t="s">
        <v>15</v>
      </c>
      <c r="C6" s="125">
        <v>4257</v>
      </c>
      <c r="D6" s="125">
        <v>4380</v>
      </c>
      <c r="E6" s="125">
        <v>4535</v>
      </c>
      <c r="F6" s="125"/>
      <c r="G6" s="210"/>
      <c r="H6" s="204"/>
      <c r="I6" s="125">
        <v>4433</v>
      </c>
      <c r="J6" s="125">
        <v>4693</v>
      </c>
      <c r="K6" s="125">
        <v>4629</v>
      </c>
      <c r="L6" s="125"/>
      <c r="M6" s="125"/>
      <c r="N6" s="125"/>
      <c r="O6" s="125"/>
      <c r="P6" s="125">
        <v>4381</v>
      </c>
      <c r="Q6" s="125">
        <v>4430</v>
      </c>
      <c r="R6" s="125">
        <v>4451</v>
      </c>
      <c r="S6" s="125"/>
      <c r="T6" s="125"/>
      <c r="U6" s="125"/>
      <c r="V6" s="125"/>
      <c r="W6" s="125">
        <v>4420</v>
      </c>
      <c r="X6" s="125">
        <v>4471</v>
      </c>
      <c r="Y6" s="125">
        <v>4566</v>
      </c>
      <c r="Z6" s="125"/>
      <c r="AA6" s="125"/>
      <c r="AB6" s="125"/>
      <c r="AG6" s="116">
        <f t="shared" ref="AG6:AG21" si="0">AVERAGE(C6:Y6)</f>
        <v>4470.5</v>
      </c>
    </row>
    <row r="7" spans="1:33" ht="15" hidden="1" customHeight="1">
      <c r="A7" s="117" t="s">
        <v>16</v>
      </c>
      <c r="B7" s="117" t="s">
        <v>17</v>
      </c>
      <c r="C7" s="125">
        <v>947</v>
      </c>
      <c r="D7" s="125">
        <v>989</v>
      </c>
      <c r="E7" s="125">
        <v>948</v>
      </c>
      <c r="F7" s="125"/>
      <c r="G7" s="210"/>
      <c r="H7" s="204"/>
      <c r="I7" s="125">
        <v>921</v>
      </c>
      <c r="J7" s="125">
        <v>932</v>
      </c>
      <c r="K7" s="125">
        <v>934</v>
      </c>
      <c r="L7" s="125"/>
      <c r="M7" s="125"/>
      <c r="N7" s="125"/>
      <c r="O7" s="125"/>
      <c r="P7" s="125">
        <v>904</v>
      </c>
      <c r="Q7" s="125">
        <v>884</v>
      </c>
      <c r="R7" s="125">
        <v>908</v>
      </c>
      <c r="S7" s="125"/>
      <c r="T7" s="125"/>
      <c r="U7" s="125"/>
      <c r="V7" s="125"/>
      <c r="W7" s="125">
        <v>962</v>
      </c>
      <c r="X7" s="125">
        <v>911</v>
      </c>
      <c r="Y7" s="125">
        <v>948</v>
      </c>
      <c r="Z7" s="125"/>
      <c r="AA7" s="125"/>
      <c r="AB7" s="125"/>
      <c r="AG7" s="116">
        <f t="shared" si="0"/>
        <v>932.33333333333337</v>
      </c>
    </row>
    <row r="8" spans="1:33" ht="15" hidden="1" customHeight="1">
      <c r="A8" s="117" t="s">
        <v>18</v>
      </c>
      <c r="B8" s="117" t="s">
        <v>19</v>
      </c>
      <c r="C8" s="125">
        <v>240</v>
      </c>
      <c r="D8" s="125">
        <v>248</v>
      </c>
      <c r="E8" s="125">
        <v>229</v>
      </c>
      <c r="F8" s="125"/>
      <c r="G8" s="210"/>
      <c r="H8" s="204"/>
      <c r="I8" s="125">
        <v>235</v>
      </c>
      <c r="J8" s="125">
        <v>221</v>
      </c>
      <c r="K8" s="125">
        <v>248</v>
      </c>
      <c r="L8" s="125"/>
      <c r="M8" s="125"/>
      <c r="N8" s="125"/>
      <c r="O8" s="125"/>
      <c r="P8" s="125">
        <v>226</v>
      </c>
      <c r="Q8" s="125">
        <v>216</v>
      </c>
      <c r="R8" s="125">
        <v>230</v>
      </c>
      <c r="S8" s="125"/>
      <c r="T8" s="125"/>
      <c r="U8" s="125"/>
      <c r="V8" s="125"/>
      <c r="W8" s="125">
        <v>229</v>
      </c>
      <c r="X8" s="125">
        <v>197</v>
      </c>
      <c r="Y8" s="125">
        <v>234</v>
      </c>
      <c r="Z8" s="125"/>
      <c r="AA8" s="125"/>
      <c r="AB8" s="125"/>
      <c r="AG8" s="116">
        <f t="shared" si="0"/>
        <v>229.41666666666666</v>
      </c>
    </row>
    <row r="9" spans="1:33" ht="15" hidden="1" customHeight="1">
      <c r="A9" s="117" t="s">
        <v>20</v>
      </c>
      <c r="B9" s="117" t="s">
        <v>21</v>
      </c>
      <c r="C9" s="125">
        <v>140</v>
      </c>
      <c r="D9" s="125">
        <v>135</v>
      </c>
      <c r="E9" s="125">
        <v>165</v>
      </c>
      <c r="F9" s="125"/>
      <c r="G9" s="210"/>
      <c r="H9" s="204"/>
      <c r="I9" s="125">
        <v>155</v>
      </c>
      <c r="J9" s="125">
        <v>150</v>
      </c>
      <c r="K9" s="125">
        <v>168</v>
      </c>
      <c r="L9" s="125"/>
      <c r="M9" s="125"/>
      <c r="N9" s="125"/>
      <c r="O9" s="125"/>
      <c r="P9" s="125">
        <v>135</v>
      </c>
      <c r="Q9" s="125">
        <v>146</v>
      </c>
      <c r="R9" s="125">
        <v>158</v>
      </c>
      <c r="S9" s="125"/>
      <c r="T9" s="125"/>
      <c r="U9" s="125"/>
      <c r="V9" s="125"/>
      <c r="W9" s="125">
        <v>152</v>
      </c>
      <c r="X9" s="125">
        <v>151</v>
      </c>
      <c r="Y9" s="125">
        <v>155</v>
      </c>
      <c r="Z9" s="125"/>
      <c r="AA9" s="125"/>
      <c r="AB9" s="125"/>
      <c r="AG9" s="116">
        <f t="shared" si="0"/>
        <v>150.83333333333334</v>
      </c>
    </row>
    <row r="10" spans="1:33" ht="15" hidden="1" customHeight="1">
      <c r="A10" s="117" t="s">
        <v>22</v>
      </c>
      <c r="B10" s="117" t="s">
        <v>23</v>
      </c>
      <c r="C10" s="125">
        <v>56</v>
      </c>
      <c r="D10" s="125">
        <v>58</v>
      </c>
      <c r="E10" s="125">
        <v>49</v>
      </c>
      <c r="F10" s="125"/>
      <c r="G10" s="210"/>
      <c r="H10" s="204"/>
      <c r="I10" s="125">
        <v>70</v>
      </c>
      <c r="J10" s="125">
        <v>61</v>
      </c>
      <c r="K10" s="125">
        <v>63</v>
      </c>
      <c r="L10" s="125"/>
      <c r="M10" s="125"/>
      <c r="N10" s="125"/>
      <c r="O10" s="125"/>
      <c r="P10" s="125">
        <v>64</v>
      </c>
      <c r="Q10" s="125">
        <v>51</v>
      </c>
      <c r="R10" s="125">
        <v>63</v>
      </c>
      <c r="S10" s="125"/>
      <c r="T10" s="125"/>
      <c r="U10" s="125"/>
      <c r="V10" s="125"/>
      <c r="W10" s="125">
        <v>55</v>
      </c>
      <c r="X10" s="125">
        <v>44</v>
      </c>
      <c r="Y10" s="125">
        <v>54</v>
      </c>
      <c r="Z10" s="125"/>
      <c r="AA10" s="125"/>
      <c r="AB10" s="125"/>
      <c r="AG10" s="116">
        <f t="shared" si="0"/>
        <v>57.333333333333336</v>
      </c>
    </row>
    <row r="11" spans="1:33" ht="15" hidden="1" customHeight="1">
      <c r="A11" s="117"/>
      <c r="B11" s="117"/>
      <c r="C11" s="125"/>
      <c r="D11" s="125"/>
      <c r="E11" s="125"/>
      <c r="F11" s="125"/>
      <c r="G11" s="210"/>
      <c r="H11" s="204"/>
      <c r="I11" s="125"/>
      <c r="J11" s="125"/>
      <c r="K11" s="125"/>
      <c r="L11" s="125"/>
      <c r="M11" s="125"/>
      <c r="N11" s="125"/>
      <c r="O11" s="125"/>
      <c r="P11" s="125"/>
      <c r="Q11" s="125"/>
      <c r="R11" s="125"/>
      <c r="S11" s="125"/>
      <c r="T11" s="125"/>
      <c r="U11" s="125"/>
      <c r="V11" s="125"/>
      <c r="W11" s="125"/>
      <c r="X11" s="125"/>
      <c r="Y11" s="125"/>
      <c r="Z11" s="125"/>
      <c r="AA11" s="125"/>
      <c r="AB11" s="125"/>
      <c r="AG11" s="116"/>
    </row>
    <row r="12" spans="1:33" ht="15" hidden="1" customHeight="1">
      <c r="A12" s="117" t="s">
        <v>24</v>
      </c>
      <c r="B12" s="117" t="s">
        <v>25</v>
      </c>
      <c r="C12" s="126">
        <v>12</v>
      </c>
      <c r="D12" s="126">
        <v>7</v>
      </c>
      <c r="E12" s="126">
        <v>14</v>
      </c>
      <c r="F12" s="126"/>
      <c r="G12" s="211"/>
      <c r="H12" s="204"/>
      <c r="I12" s="126">
        <v>11</v>
      </c>
      <c r="J12" s="126">
        <v>13</v>
      </c>
      <c r="K12" s="126">
        <v>5</v>
      </c>
      <c r="L12" s="126"/>
      <c r="M12" s="126"/>
      <c r="N12" s="126"/>
      <c r="O12" s="125"/>
      <c r="P12" s="126">
        <v>6</v>
      </c>
      <c r="Q12" s="126">
        <v>6</v>
      </c>
      <c r="R12" s="126">
        <v>9</v>
      </c>
      <c r="S12" s="126"/>
      <c r="T12" s="126"/>
      <c r="U12" s="126"/>
      <c r="V12" s="125"/>
      <c r="W12" s="126">
        <v>9</v>
      </c>
      <c r="X12" s="126">
        <v>12</v>
      </c>
      <c r="Y12" s="126">
        <v>5</v>
      </c>
      <c r="Z12" s="126"/>
      <c r="AA12" s="126"/>
      <c r="AB12" s="126"/>
      <c r="AG12" s="116">
        <f t="shared" si="0"/>
        <v>9.0833333333333339</v>
      </c>
    </row>
    <row r="13" spans="1:33" ht="15" hidden="1" customHeight="1">
      <c r="A13" s="117" t="s">
        <v>26</v>
      </c>
      <c r="B13" s="117" t="s">
        <v>27</v>
      </c>
      <c r="C13" s="126">
        <v>2</v>
      </c>
      <c r="D13" s="126">
        <v>6</v>
      </c>
      <c r="E13" s="126">
        <v>4</v>
      </c>
      <c r="F13" s="126"/>
      <c r="G13" s="211"/>
      <c r="H13" s="204"/>
      <c r="I13" s="126">
        <v>7</v>
      </c>
      <c r="J13" s="126">
        <v>10</v>
      </c>
      <c r="K13" s="126">
        <v>2</v>
      </c>
      <c r="L13" s="126"/>
      <c r="M13" s="126"/>
      <c r="N13" s="126"/>
      <c r="O13" s="125"/>
      <c r="P13" s="126">
        <v>13</v>
      </c>
      <c r="Q13" s="126">
        <v>7</v>
      </c>
      <c r="R13" s="126">
        <v>4</v>
      </c>
      <c r="S13" s="126"/>
      <c r="T13" s="126"/>
      <c r="U13" s="126"/>
      <c r="V13" s="125"/>
      <c r="W13" s="126">
        <v>4</v>
      </c>
      <c r="X13" s="126">
        <v>2</v>
      </c>
      <c r="Y13" s="126">
        <v>5</v>
      </c>
      <c r="Z13" s="126"/>
      <c r="AA13" s="126"/>
      <c r="AB13" s="126"/>
      <c r="AG13" s="116">
        <f t="shared" si="0"/>
        <v>5.5</v>
      </c>
    </row>
    <row r="14" spans="1:33" ht="15" hidden="1" customHeight="1">
      <c r="A14" s="117" t="s">
        <v>28</v>
      </c>
      <c r="B14" s="117" t="s">
        <v>29</v>
      </c>
      <c r="C14" s="126">
        <v>6</v>
      </c>
      <c r="D14" s="126">
        <v>4</v>
      </c>
      <c r="E14" s="126">
        <v>2</v>
      </c>
      <c r="F14" s="126"/>
      <c r="G14" s="211"/>
      <c r="H14" s="204"/>
      <c r="I14" s="126">
        <v>8</v>
      </c>
      <c r="J14" s="126">
        <v>2</v>
      </c>
      <c r="K14" s="126">
        <v>8</v>
      </c>
      <c r="L14" s="126"/>
      <c r="M14" s="126"/>
      <c r="N14" s="126"/>
      <c r="O14" s="125"/>
      <c r="P14" s="126">
        <v>4</v>
      </c>
      <c r="Q14" s="126">
        <v>2</v>
      </c>
      <c r="R14" s="126">
        <v>1</v>
      </c>
      <c r="S14" s="126"/>
      <c r="T14" s="126"/>
      <c r="U14" s="126"/>
      <c r="V14" s="125"/>
      <c r="W14" s="126">
        <v>4</v>
      </c>
      <c r="X14" s="126">
        <v>7</v>
      </c>
      <c r="Y14" s="126">
        <v>1</v>
      </c>
      <c r="Z14" s="126"/>
      <c r="AA14" s="126"/>
      <c r="AB14" s="126"/>
      <c r="AG14" s="116">
        <f t="shared" si="0"/>
        <v>4.083333333333333</v>
      </c>
    </row>
    <row r="15" spans="1:33" ht="15" hidden="1" customHeight="1">
      <c r="A15" s="117" t="s">
        <v>30</v>
      </c>
      <c r="B15" s="117" t="s">
        <v>31</v>
      </c>
      <c r="C15" s="126">
        <v>1</v>
      </c>
      <c r="D15" s="126">
        <v>3</v>
      </c>
      <c r="E15" s="126">
        <v>0</v>
      </c>
      <c r="F15" s="126"/>
      <c r="G15" s="211"/>
      <c r="H15" s="204"/>
      <c r="I15" s="126">
        <v>3</v>
      </c>
      <c r="J15" s="126">
        <v>4</v>
      </c>
      <c r="K15" s="126">
        <v>4</v>
      </c>
      <c r="L15" s="126"/>
      <c r="M15" s="126"/>
      <c r="N15" s="126"/>
      <c r="O15" s="125"/>
      <c r="P15" s="126">
        <v>4</v>
      </c>
      <c r="Q15" s="126">
        <v>2</v>
      </c>
      <c r="R15" s="126">
        <v>1</v>
      </c>
      <c r="S15" s="126"/>
      <c r="T15" s="126"/>
      <c r="U15" s="126"/>
      <c r="V15" s="125"/>
      <c r="W15" s="126">
        <v>4</v>
      </c>
      <c r="X15" s="126">
        <v>3</v>
      </c>
      <c r="Y15" s="126">
        <v>2</v>
      </c>
      <c r="Z15" s="126"/>
      <c r="AA15" s="126"/>
      <c r="AB15" s="126"/>
      <c r="AG15" s="116">
        <f t="shared" si="0"/>
        <v>2.5833333333333335</v>
      </c>
    </row>
    <row r="16" spans="1:33" ht="15" hidden="1" customHeight="1">
      <c r="A16" s="117" t="s">
        <v>32</v>
      </c>
      <c r="B16" s="117" t="s">
        <v>33</v>
      </c>
      <c r="C16" s="126">
        <v>8</v>
      </c>
      <c r="D16" s="126">
        <v>12</v>
      </c>
      <c r="E16" s="126">
        <v>17</v>
      </c>
      <c r="F16" s="126"/>
      <c r="G16" s="211"/>
      <c r="H16" s="204"/>
      <c r="I16" s="126">
        <v>7</v>
      </c>
      <c r="J16" s="126">
        <v>6</v>
      </c>
      <c r="K16" s="126">
        <v>8</v>
      </c>
      <c r="L16" s="126"/>
      <c r="M16" s="126"/>
      <c r="N16" s="126"/>
      <c r="O16" s="125"/>
      <c r="P16" s="126">
        <v>5</v>
      </c>
      <c r="Q16" s="126">
        <v>6</v>
      </c>
      <c r="R16" s="126">
        <v>10</v>
      </c>
      <c r="S16" s="126"/>
      <c r="T16" s="126"/>
      <c r="U16" s="126"/>
      <c r="V16" s="125"/>
      <c r="W16" s="126">
        <v>10</v>
      </c>
      <c r="X16" s="126">
        <v>10</v>
      </c>
      <c r="Y16" s="126">
        <v>8</v>
      </c>
      <c r="Z16" s="126"/>
      <c r="AA16" s="126"/>
      <c r="AB16" s="126"/>
      <c r="AG16" s="116">
        <f t="shared" si="0"/>
        <v>8.9166666666666661</v>
      </c>
    </row>
    <row r="17" spans="1:33" hidden="1">
      <c r="A17" s="117" t="s">
        <v>34</v>
      </c>
      <c r="B17" s="117" t="s">
        <v>35</v>
      </c>
      <c r="C17" s="126">
        <v>10</v>
      </c>
      <c r="D17" s="126">
        <v>5</v>
      </c>
      <c r="E17" s="126">
        <v>6</v>
      </c>
      <c r="F17" s="126"/>
      <c r="G17" s="211"/>
      <c r="H17" s="204"/>
      <c r="I17" s="126">
        <v>5</v>
      </c>
      <c r="J17" s="126">
        <v>10</v>
      </c>
      <c r="K17" s="126">
        <v>8</v>
      </c>
      <c r="L17" s="126"/>
      <c r="M17" s="126"/>
      <c r="N17" s="126"/>
      <c r="O17" s="125"/>
      <c r="P17" s="126">
        <v>7</v>
      </c>
      <c r="Q17" s="126">
        <v>6</v>
      </c>
      <c r="R17" s="126">
        <v>4</v>
      </c>
      <c r="S17" s="126"/>
      <c r="T17" s="126"/>
      <c r="U17" s="126"/>
      <c r="V17" s="125"/>
      <c r="W17" s="126">
        <v>14</v>
      </c>
      <c r="X17" s="126">
        <v>3</v>
      </c>
      <c r="Y17" s="126">
        <v>2</v>
      </c>
      <c r="Z17" s="126"/>
      <c r="AA17" s="126"/>
      <c r="AB17" s="126"/>
      <c r="AG17" s="116">
        <f t="shared" si="0"/>
        <v>6.666666666666667</v>
      </c>
    </row>
    <row r="18" spans="1:33" hidden="1">
      <c r="A18" s="117" t="s">
        <v>36</v>
      </c>
      <c r="B18" s="117" t="s">
        <v>37</v>
      </c>
      <c r="C18" s="126">
        <v>19</v>
      </c>
      <c r="D18" s="125">
        <v>20</v>
      </c>
      <c r="E18" s="126">
        <v>26</v>
      </c>
      <c r="F18" s="126"/>
      <c r="G18" s="211"/>
      <c r="H18" s="204"/>
      <c r="I18" s="125">
        <v>27</v>
      </c>
      <c r="J18" s="126">
        <v>23</v>
      </c>
      <c r="K18" s="125">
        <v>13</v>
      </c>
      <c r="L18" s="125"/>
      <c r="M18" s="125"/>
      <c r="N18" s="125"/>
      <c r="O18" s="125"/>
      <c r="P18" s="125">
        <v>23</v>
      </c>
      <c r="Q18" s="125">
        <v>22</v>
      </c>
      <c r="R18" s="125">
        <v>23</v>
      </c>
      <c r="S18" s="125"/>
      <c r="T18" s="125"/>
      <c r="U18" s="125"/>
      <c r="V18" s="125"/>
      <c r="W18" s="126">
        <v>13</v>
      </c>
      <c r="X18" s="126">
        <v>14</v>
      </c>
      <c r="Y18" s="125">
        <v>15</v>
      </c>
      <c r="Z18" s="125"/>
      <c r="AA18" s="125"/>
      <c r="AB18" s="125"/>
      <c r="AG18" s="116">
        <f t="shared" si="0"/>
        <v>19.833333333333332</v>
      </c>
    </row>
    <row r="19" spans="1:33" hidden="1">
      <c r="A19" s="117" t="s">
        <v>38</v>
      </c>
      <c r="B19" s="117" t="s">
        <v>39</v>
      </c>
      <c r="C19" s="126">
        <v>2</v>
      </c>
      <c r="D19" s="126">
        <v>3</v>
      </c>
      <c r="E19" s="126">
        <v>1</v>
      </c>
      <c r="F19" s="126"/>
      <c r="G19" s="211"/>
      <c r="H19" s="204"/>
      <c r="I19" s="126">
        <v>9</v>
      </c>
      <c r="J19" s="126">
        <v>0</v>
      </c>
      <c r="K19" s="126">
        <v>4</v>
      </c>
      <c r="L19" s="126"/>
      <c r="M19" s="126"/>
      <c r="N19" s="126"/>
      <c r="O19" s="125"/>
      <c r="P19" s="126">
        <v>7</v>
      </c>
      <c r="Q19" s="126">
        <v>4</v>
      </c>
      <c r="R19" s="126">
        <v>5</v>
      </c>
      <c r="S19" s="126"/>
      <c r="T19" s="126"/>
      <c r="U19" s="126"/>
      <c r="V19" s="125"/>
      <c r="W19" s="126">
        <v>5</v>
      </c>
      <c r="X19" s="126">
        <v>2</v>
      </c>
      <c r="Y19" s="126">
        <v>4</v>
      </c>
      <c r="Z19" s="126"/>
      <c r="AA19" s="126"/>
      <c r="AB19" s="126"/>
      <c r="AG19" s="116">
        <f t="shared" si="0"/>
        <v>3.8333333333333335</v>
      </c>
    </row>
    <row r="20" spans="1:33" hidden="1">
      <c r="A20" s="117"/>
      <c r="B20" s="117"/>
      <c r="C20" s="117"/>
      <c r="D20" s="117"/>
      <c r="E20" s="117"/>
      <c r="F20" s="117"/>
      <c r="G20" s="207"/>
      <c r="H20" s="201"/>
      <c r="I20" s="117"/>
      <c r="J20" s="117"/>
      <c r="K20" s="117"/>
      <c r="L20" s="117"/>
      <c r="M20" s="117"/>
      <c r="N20" s="117"/>
      <c r="O20" s="117"/>
      <c r="P20" s="117"/>
      <c r="Q20" s="117"/>
      <c r="R20" s="117"/>
      <c r="S20" s="117"/>
      <c r="T20" s="117"/>
      <c r="U20" s="117"/>
      <c r="V20" s="117"/>
      <c r="W20" s="117"/>
      <c r="X20" s="117"/>
      <c r="Y20" s="117"/>
      <c r="Z20" s="117"/>
      <c r="AA20" s="117"/>
      <c r="AB20" s="117"/>
      <c r="AG20" s="116"/>
    </row>
    <row r="21" spans="1:33" hidden="1">
      <c r="A21" s="117"/>
      <c r="B21" s="127" t="s">
        <v>162</v>
      </c>
      <c r="C21" s="128">
        <v>20</v>
      </c>
      <c r="D21" s="128">
        <v>19</v>
      </c>
      <c r="E21" s="128">
        <v>27</v>
      </c>
      <c r="F21" s="128"/>
      <c r="G21" s="212"/>
      <c r="H21" s="205"/>
      <c r="I21" s="128">
        <v>24</v>
      </c>
      <c r="J21" s="128">
        <v>23</v>
      </c>
      <c r="K21" s="128">
        <v>13</v>
      </c>
      <c r="L21" s="128"/>
      <c r="M21" s="128"/>
      <c r="N21" s="128"/>
      <c r="O21" s="128"/>
      <c r="P21" s="128">
        <v>22</v>
      </c>
      <c r="Q21" s="128">
        <v>20</v>
      </c>
      <c r="R21" s="128">
        <v>21</v>
      </c>
      <c r="S21" s="128"/>
      <c r="T21" s="128"/>
      <c r="U21" s="128"/>
      <c r="V21" s="128"/>
      <c r="W21" s="128">
        <v>16</v>
      </c>
      <c r="X21" s="128">
        <v>16</v>
      </c>
      <c r="Y21" s="128">
        <v>14</v>
      </c>
      <c r="Z21" s="128"/>
      <c r="AA21" s="128"/>
      <c r="AB21" s="128"/>
      <c r="AG21" s="116">
        <f t="shared" si="0"/>
        <v>19.583333333333332</v>
      </c>
    </row>
    <row r="22" spans="1:33" hidden="1">
      <c r="A22" s="117"/>
      <c r="B22" s="32" t="s">
        <v>362</v>
      </c>
      <c r="C22" s="32"/>
      <c r="D22" s="32"/>
      <c r="E22" s="32"/>
      <c r="F22" s="32"/>
      <c r="G22" s="213"/>
      <c r="H22" s="206"/>
      <c r="I22" s="117"/>
      <c r="J22" s="117"/>
      <c r="K22" s="117"/>
      <c r="L22" s="117"/>
      <c r="M22" s="117"/>
      <c r="N22" s="117"/>
      <c r="O22" s="117"/>
      <c r="P22" s="117"/>
      <c r="Q22" s="117"/>
      <c r="R22" s="117"/>
      <c r="S22" s="117"/>
      <c r="T22" s="117"/>
      <c r="U22" s="117"/>
      <c r="V22" s="117"/>
      <c r="W22" s="117"/>
      <c r="X22" s="117"/>
      <c r="Y22" s="117"/>
      <c r="Z22" s="117"/>
      <c r="AA22" s="117"/>
      <c r="AB22" s="117"/>
    </row>
    <row r="23" spans="1:33" hidden="1">
      <c r="A23" s="117"/>
      <c r="B23" s="117"/>
      <c r="C23" s="117"/>
      <c r="D23" s="117"/>
      <c r="E23" s="117"/>
      <c r="F23" s="117"/>
      <c r="G23" s="207"/>
      <c r="H23" s="201"/>
      <c r="I23" s="117"/>
      <c r="J23" s="117"/>
      <c r="K23" s="117"/>
      <c r="L23" s="117"/>
      <c r="M23" s="117"/>
      <c r="N23" s="117"/>
      <c r="O23" s="117"/>
      <c r="P23" s="117"/>
      <c r="Q23" s="117"/>
      <c r="R23" s="117"/>
      <c r="S23" s="117"/>
      <c r="T23" s="117"/>
      <c r="U23" s="117"/>
      <c r="V23" s="117"/>
      <c r="W23" s="117"/>
      <c r="X23" s="117"/>
      <c r="Y23" s="117"/>
      <c r="Z23" s="117"/>
      <c r="AA23" s="117"/>
      <c r="AB23" s="117"/>
    </row>
    <row r="24" spans="1:33">
      <c r="A24" s="117" t="s">
        <v>40</v>
      </c>
      <c r="B24" s="117" t="s">
        <v>41</v>
      </c>
      <c r="C24" s="126">
        <v>2</v>
      </c>
      <c r="D24" s="126">
        <v>0</v>
      </c>
      <c r="E24" s="126">
        <v>2</v>
      </c>
      <c r="F24" s="126">
        <f>C24-E24</f>
        <v>0</v>
      </c>
      <c r="G24" s="211">
        <f>D24-E24</f>
        <v>-2</v>
      </c>
      <c r="H24" s="204" t="e">
        <f>G24/F24</f>
        <v>#DIV/0!</v>
      </c>
      <c r="I24" s="126">
        <v>9</v>
      </c>
      <c r="J24" s="126">
        <v>4</v>
      </c>
      <c r="K24" s="126">
        <v>0</v>
      </c>
      <c r="L24" s="126">
        <f>I24-K24</f>
        <v>9</v>
      </c>
      <c r="M24" s="126">
        <f>J24-K24</f>
        <v>4</v>
      </c>
      <c r="N24" s="126">
        <f>M24/L24</f>
        <v>0.44444444444444442</v>
      </c>
      <c r="O24" s="125"/>
      <c r="P24" s="125">
        <v>23</v>
      </c>
      <c r="Q24" s="126">
        <v>12</v>
      </c>
      <c r="R24" s="126">
        <v>1</v>
      </c>
      <c r="S24" s="126">
        <f>P24-R24</f>
        <v>22</v>
      </c>
      <c r="T24" s="126">
        <f>Q24-R24</f>
        <v>11</v>
      </c>
      <c r="U24" s="126">
        <f>T24/S24</f>
        <v>0.5</v>
      </c>
      <c r="V24" s="125"/>
      <c r="W24" s="125">
        <v>75</v>
      </c>
      <c r="X24" s="125">
        <v>35</v>
      </c>
      <c r="Y24" s="126">
        <v>2</v>
      </c>
      <c r="Z24" s="126">
        <f>W24-Y24</f>
        <v>73</v>
      </c>
      <c r="AA24" s="126">
        <f>X24-Y24</f>
        <v>33</v>
      </c>
      <c r="AB24" s="126">
        <f>AA24/Z24</f>
        <v>0.45205479452054792</v>
      </c>
    </row>
    <row r="25" spans="1:33">
      <c r="A25" s="117" t="s">
        <v>42</v>
      </c>
      <c r="B25" s="117" t="s">
        <v>43</v>
      </c>
      <c r="C25" s="126">
        <v>3</v>
      </c>
      <c r="D25" s="126">
        <v>2</v>
      </c>
      <c r="E25" s="126">
        <v>4</v>
      </c>
      <c r="F25" s="126">
        <f t="shared" ref="F25:F79" si="1">C25-E25</f>
        <v>-1</v>
      </c>
      <c r="G25" s="211">
        <f t="shared" ref="G25:G79" si="2">D25-E25</f>
        <v>-2</v>
      </c>
      <c r="H25" s="204">
        <f t="shared" ref="H25:H79" si="3">G25/F25</f>
        <v>2</v>
      </c>
      <c r="I25" s="125">
        <v>26</v>
      </c>
      <c r="J25" s="126">
        <v>5</v>
      </c>
      <c r="K25" s="126">
        <v>4</v>
      </c>
      <c r="L25" s="126">
        <f t="shared" ref="L25:L79" si="4">I25-K25</f>
        <v>22</v>
      </c>
      <c r="M25" s="126">
        <f t="shared" ref="M25:M79" si="5">J25-K25</f>
        <v>1</v>
      </c>
      <c r="N25" s="126">
        <f t="shared" ref="N25:N79" si="6">M25/L25</f>
        <v>4.5454545454545456E-2</v>
      </c>
      <c r="O25" s="125"/>
      <c r="P25" s="125">
        <v>2067</v>
      </c>
      <c r="Q25" s="125">
        <v>177</v>
      </c>
      <c r="R25" s="125">
        <v>174</v>
      </c>
      <c r="S25" s="126">
        <f t="shared" ref="S25:S79" si="7">P25-R25</f>
        <v>1893</v>
      </c>
      <c r="T25" s="126">
        <f t="shared" ref="T25:T79" si="8">Q25-R25</f>
        <v>3</v>
      </c>
      <c r="U25" s="126">
        <f t="shared" ref="U25:U79" si="9">T25/S25</f>
        <v>1.5847860538827259E-3</v>
      </c>
      <c r="V25" s="125"/>
      <c r="W25" s="125">
        <v>1865</v>
      </c>
      <c r="X25" s="125">
        <v>66</v>
      </c>
      <c r="Y25" s="125">
        <v>48</v>
      </c>
      <c r="Z25" s="126">
        <f t="shared" ref="Z25:Z79" si="10">W25-Y25</f>
        <v>1817</v>
      </c>
      <c r="AA25" s="126">
        <f t="shared" ref="AA25:AA79" si="11">X25-Y25</f>
        <v>18</v>
      </c>
      <c r="AB25" s="126">
        <f t="shared" ref="AB25:AB79" si="12">AA25/Z25</f>
        <v>9.9064391854705551E-3</v>
      </c>
    </row>
    <row r="26" spans="1:33">
      <c r="A26" s="117" t="s">
        <v>44</v>
      </c>
      <c r="B26" s="117" t="s">
        <v>45</v>
      </c>
      <c r="C26" s="125">
        <v>307</v>
      </c>
      <c r="D26" s="125">
        <v>131</v>
      </c>
      <c r="E26" s="125">
        <v>148</v>
      </c>
      <c r="F26" s="126">
        <f t="shared" si="1"/>
        <v>159</v>
      </c>
      <c r="G26" s="211">
        <f t="shared" si="2"/>
        <v>-17</v>
      </c>
      <c r="H26" s="204">
        <f t="shared" si="3"/>
        <v>-0.1069182389937107</v>
      </c>
      <c r="I26" s="125">
        <v>4901</v>
      </c>
      <c r="J26" s="126">
        <v>12</v>
      </c>
      <c r="K26" s="125">
        <v>15</v>
      </c>
      <c r="L26" s="126">
        <f t="shared" si="4"/>
        <v>4886</v>
      </c>
      <c r="M26" s="126">
        <f t="shared" si="5"/>
        <v>-3</v>
      </c>
      <c r="N26" s="126">
        <f t="shared" si="6"/>
        <v>-6.1399918133442485E-4</v>
      </c>
      <c r="O26" s="125"/>
      <c r="P26" s="125">
        <v>3370</v>
      </c>
      <c r="Q26" s="125">
        <v>152</v>
      </c>
      <c r="R26" s="125">
        <v>160</v>
      </c>
      <c r="S26" s="126">
        <f t="shared" si="7"/>
        <v>3210</v>
      </c>
      <c r="T26" s="126">
        <f t="shared" si="8"/>
        <v>-8</v>
      </c>
      <c r="U26" s="126">
        <f t="shared" si="9"/>
        <v>-2.4922118380062306E-3</v>
      </c>
      <c r="V26" s="125"/>
      <c r="W26" s="125">
        <v>2966</v>
      </c>
      <c r="X26" s="125">
        <v>136</v>
      </c>
      <c r="Y26" s="125">
        <v>100</v>
      </c>
      <c r="Z26" s="126">
        <f t="shared" si="10"/>
        <v>2866</v>
      </c>
      <c r="AA26" s="126">
        <f t="shared" si="11"/>
        <v>36</v>
      </c>
      <c r="AB26" s="126">
        <f t="shared" si="12"/>
        <v>1.2561060711793441E-2</v>
      </c>
    </row>
    <row r="27" spans="1:33">
      <c r="A27" s="117" t="s">
        <v>46</v>
      </c>
      <c r="B27" s="117" t="s">
        <v>47</v>
      </c>
      <c r="C27" s="125">
        <v>204</v>
      </c>
      <c r="D27" s="125">
        <v>145</v>
      </c>
      <c r="E27" s="125">
        <v>177</v>
      </c>
      <c r="F27" s="126">
        <f t="shared" si="1"/>
        <v>27</v>
      </c>
      <c r="G27" s="211">
        <f t="shared" si="2"/>
        <v>-32</v>
      </c>
      <c r="H27" s="204">
        <f t="shared" si="3"/>
        <v>-1.1851851851851851</v>
      </c>
      <c r="I27" s="125">
        <v>2212</v>
      </c>
      <c r="J27" s="126">
        <v>18</v>
      </c>
      <c r="K27" s="126">
        <v>4</v>
      </c>
      <c r="L27" s="126">
        <f t="shared" si="4"/>
        <v>2208</v>
      </c>
      <c r="M27" s="126">
        <f t="shared" si="5"/>
        <v>14</v>
      </c>
      <c r="N27" s="126">
        <f t="shared" si="6"/>
        <v>6.3405797101449279E-3</v>
      </c>
      <c r="O27" s="125"/>
      <c r="P27" s="125">
        <v>1764</v>
      </c>
      <c r="Q27" s="125">
        <v>294</v>
      </c>
      <c r="R27" s="125">
        <v>214</v>
      </c>
      <c r="S27" s="126">
        <f t="shared" si="7"/>
        <v>1550</v>
      </c>
      <c r="T27" s="126">
        <f t="shared" si="8"/>
        <v>80</v>
      </c>
      <c r="U27" s="126">
        <f t="shared" si="9"/>
        <v>5.1612903225806452E-2</v>
      </c>
      <c r="V27" s="125"/>
      <c r="W27" s="125">
        <v>1786</v>
      </c>
      <c r="X27" s="125">
        <v>326</v>
      </c>
      <c r="Y27" s="125">
        <v>240</v>
      </c>
      <c r="Z27" s="126">
        <f t="shared" si="10"/>
        <v>1546</v>
      </c>
      <c r="AA27" s="126">
        <f t="shared" si="11"/>
        <v>86</v>
      </c>
      <c r="AB27" s="126">
        <f t="shared" si="12"/>
        <v>5.5627425614489003E-2</v>
      </c>
    </row>
    <row r="28" spans="1:33">
      <c r="A28" s="117" t="s">
        <v>48</v>
      </c>
      <c r="B28" s="117" t="s">
        <v>49</v>
      </c>
      <c r="C28" s="125">
        <v>58</v>
      </c>
      <c r="D28" s="126">
        <v>8</v>
      </c>
      <c r="E28" s="126">
        <v>8</v>
      </c>
      <c r="F28" s="126">
        <f t="shared" si="1"/>
        <v>50</v>
      </c>
      <c r="G28" s="211">
        <f t="shared" si="2"/>
        <v>0</v>
      </c>
      <c r="H28" s="204">
        <f t="shared" si="3"/>
        <v>0</v>
      </c>
      <c r="I28" s="125">
        <v>2517</v>
      </c>
      <c r="J28" s="126">
        <v>13</v>
      </c>
      <c r="K28" s="126">
        <v>1</v>
      </c>
      <c r="L28" s="126">
        <f t="shared" si="4"/>
        <v>2516</v>
      </c>
      <c r="M28" s="126">
        <f t="shared" si="5"/>
        <v>12</v>
      </c>
      <c r="N28" s="126">
        <f t="shared" si="6"/>
        <v>4.7694753577106515E-3</v>
      </c>
      <c r="O28" s="125"/>
      <c r="P28" s="125">
        <v>1687</v>
      </c>
      <c r="Q28" s="125">
        <v>187</v>
      </c>
      <c r="R28" s="125">
        <v>106</v>
      </c>
      <c r="S28" s="126">
        <f t="shared" si="7"/>
        <v>1581</v>
      </c>
      <c r="T28" s="126">
        <f t="shared" si="8"/>
        <v>81</v>
      </c>
      <c r="U28" s="126">
        <f t="shared" si="9"/>
        <v>5.1233396584440226E-2</v>
      </c>
      <c r="V28" s="125"/>
      <c r="W28" s="125">
        <v>1438</v>
      </c>
      <c r="X28" s="125">
        <v>169</v>
      </c>
      <c r="Y28" s="125">
        <v>117</v>
      </c>
      <c r="Z28" s="126">
        <f t="shared" si="10"/>
        <v>1321</v>
      </c>
      <c r="AA28" s="126">
        <f t="shared" si="11"/>
        <v>52</v>
      </c>
      <c r="AB28" s="126">
        <f t="shared" si="12"/>
        <v>3.936411809235428E-2</v>
      </c>
    </row>
    <row r="29" spans="1:33">
      <c r="A29" s="117" t="s">
        <v>50</v>
      </c>
      <c r="B29" s="117" t="s">
        <v>51</v>
      </c>
      <c r="C29" s="125">
        <v>207</v>
      </c>
      <c r="D29" s="125">
        <v>76</v>
      </c>
      <c r="E29" s="125">
        <v>69</v>
      </c>
      <c r="F29" s="126">
        <f t="shared" si="1"/>
        <v>138</v>
      </c>
      <c r="G29" s="211">
        <f t="shared" si="2"/>
        <v>7</v>
      </c>
      <c r="H29" s="204">
        <f t="shared" si="3"/>
        <v>5.0724637681159424E-2</v>
      </c>
      <c r="I29" s="125">
        <v>6211</v>
      </c>
      <c r="J29" s="125">
        <v>24</v>
      </c>
      <c r="K29" s="126">
        <v>12</v>
      </c>
      <c r="L29" s="126">
        <f t="shared" si="4"/>
        <v>6199</v>
      </c>
      <c r="M29" s="126">
        <f t="shared" si="5"/>
        <v>12</v>
      </c>
      <c r="N29" s="126">
        <f t="shared" si="6"/>
        <v>1.9357960961445394E-3</v>
      </c>
      <c r="O29" s="125"/>
      <c r="P29" s="125">
        <v>6415</v>
      </c>
      <c r="Q29" s="125">
        <v>2993</v>
      </c>
      <c r="R29" s="125">
        <v>2493</v>
      </c>
      <c r="S29" s="126">
        <f t="shared" si="7"/>
        <v>3922</v>
      </c>
      <c r="T29" s="126">
        <f t="shared" si="8"/>
        <v>500</v>
      </c>
      <c r="U29" s="126">
        <f t="shared" si="9"/>
        <v>0.12748597654258031</v>
      </c>
      <c r="V29" s="125"/>
      <c r="W29" s="125">
        <v>6527</v>
      </c>
      <c r="X29" s="125">
        <v>2919</v>
      </c>
      <c r="Y29" s="125">
        <v>2362</v>
      </c>
      <c r="Z29" s="126">
        <f t="shared" si="10"/>
        <v>4165</v>
      </c>
      <c r="AA29" s="126">
        <f t="shared" si="11"/>
        <v>557</v>
      </c>
      <c r="AB29" s="126">
        <f t="shared" si="12"/>
        <v>0.13373349339735893</v>
      </c>
    </row>
    <row r="30" spans="1:33">
      <c r="A30" s="117" t="s">
        <v>52</v>
      </c>
      <c r="B30" s="117" t="s">
        <v>53</v>
      </c>
      <c r="C30" s="125">
        <v>51</v>
      </c>
      <c r="D30" s="126">
        <v>14</v>
      </c>
      <c r="E30" s="126">
        <v>4</v>
      </c>
      <c r="F30" s="126">
        <f t="shared" si="1"/>
        <v>47</v>
      </c>
      <c r="G30" s="211">
        <f t="shared" si="2"/>
        <v>10</v>
      </c>
      <c r="H30" s="204">
        <f t="shared" si="3"/>
        <v>0.21276595744680851</v>
      </c>
      <c r="I30" s="125">
        <v>862</v>
      </c>
      <c r="J30" s="126">
        <v>10</v>
      </c>
      <c r="K30" s="126">
        <v>4</v>
      </c>
      <c r="L30" s="126">
        <f t="shared" si="4"/>
        <v>858</v>
      </c>
      <c r="M30" s="126">
        <f t="shared" si="5"/>
        <v>6</v>
      </c>
      <c r="N30" s="126">
        <f t="shared" si="6"/>
        <v>6.993006993006993E-3</v>
      </c>
      <c r="O30" s="125"/>
      <c r="P30" s="125">
        <v>1321</v>
      </c>
      <c r="Q30" s="125">
        <v>34</v>
      </c>
      <c r="R30" s="126">
        <v>21</v>
      </c>
      <c r="S30" s="126">
        <f t="shared" si="7"/>
        <v>1300</v>
      </c>
      <c r="T30" s="126">
        <f t="shared" si="8"/>
        <v>13</v>
      </c>
      <c r="U30" s="126">
        <f t="shared" si="9"/>
        <v>0.01</v>
      </c>
      <c r="V30" s="125"/>
      <c r="W30" s="125">
        <v>978</v>
      </c>
      <c r="X30" s="125">
        <v>37</v>
      </c>
      <c r="Y30" s="126">
        <v>8</v>
      </c>
      <c r="Z30" s="126">
        <f t="shared" si="10"/>
        <v>970</v>
      </c>
      <c r="AA30" s="126">
        <f t="shared" si="11"/>
        <v>29</v>
      </c>
      <c r="AB30" s="126">
        <f t="shared" si="12"/>
        <v>2.9896907216494847E-2</v>
      </c>
    </row>
    <row r="31" spans="1:33">
      <c r="A31" s="117" t="s">
        <v>54</v>
      </c>
      <c r="B31" s="117" t="s">
        <v>55</v>
      </c>
      <c r="C31" s="125">
        <v>231</v>
      </c>
      <c r="D31" s="125">
        <v>51</v>
      </c>
      <c r="E31" s="125">
        <v>36</v>
      </c>
      <c r="F31" s="126">
        <f t="shared" si="1"/>
        <v>195</v>
      </c>
      <c r="G31" s="211">
        <f t="shared" si="2"/>
        <v>15</v>
      </c>
      <c r="H31" s="204">
        <f t="shared" si="3"/>
        <v>7.6923076923076927E-2</v>
      </c>
      <c r="I31" s="125">
        <v>4650</v>
      </c>
      <c r="J31" s="126">
        <v>19</v>
      </c>
      <c r="K31" s="126">
        <v>2</v>
      </c>
      <c r="L31" s="126">
        <f t="shared" si="4"/>
        <v>4648</v>
      </c>
      <c r="M31" s="126">
        <f t="shared" si="5"/>
        <v>17</v>
      </c>
      <c r="N31" s="126">
        <f t="shared" si="6"/>
        <v>3.6574870912220309E-3</v>
      </c>
      <c r="O31" s="125"/>
      <c r="P31" s="125">
        <v>4639</v>
      </c>
      <c r="Q31" s="125">
        <v>616</v>
      </c>
      <c r="R31" s="125">
        <v>492</v>
      </c>
      <c r="S31" s="126">
        <f t="shared" si="7"/>
        <v>4147</v>
      </c>
      <c r="T31" s="126">
        <f t="shared" si="8"/>
        <v>124</v>
      </c>
      <c r="U31" s="126">
        <f t="shared" si="9"/>
        <v>2.990113334940921E-2</v>
      </c>
      <c r="V31" s="125"/>
      <c r="W31" s="125">
        <v>4627</v>
      </c>
      <c r="X31" s="125">
        <v>432</v>
      </c>
      <c r="Y31" s="125">
        <v>280</v>
      </c>
      <c r="Z31" s="126">
        <f t="shared" si="10"/>
        <v>4347</v>
      </c>
      <c r="AA31" s="126">
        <f t="shared" si="11"/>
        <v>152</v>
      </c>
      <c r="AB31" s="126">
        <f t="shared" si="12"/>
        <v>3.4966643662295835E-2</v>
      </c>
    </row>
    <row r="32" spans="1:33">
      <c r="A32" s="117" t="s">
        <v>56</v>
      </c>
      <c r="B32" s="117" t="s">
        <v>57</v>
      </c>
      <c r="C32" s="125">
        <v>806</v>
      </c>
      <c r="D32" s="125">
        <v>658</v>
      </c>
      <c r="E32" s="125">
        <v>783</v>
      </c>
      <c r="F32" s="126">
        <f t="shared" si="1"/>
        <v>23</v>
      </c>
      <c r="G32" s="211">
        <f t="shared" si="2"/>
        <v>-125</v>
      </c>
      <c r="H32" s="204">
        <f t="shared" si="3"/>
        <v>-5.4347826086956523</v>
      </c>
      <c r="I32" s="125">
        <v>3212</v>
      </c>
      <c r="J32" s="125">
        <v>29</v>
      </c>
      <c r="K32" s="126">
        <v>9</v>
      </c>
      <c r="L32" s="126">
        <f t="shared" si="4"/>
        <v>3203</v>
      </c>
      <c r="M32" s="126">
        <f t="shared" si="5"/>
        <v>20</v>
      </c>
      <c r="N32" s="126">
        <f t="shared" si="6"/>
        <v>6.2441461130190445E-3</v>
      </c>
      <c r="O32" s="125"/>
      <c r="P32" s="125">
        <v>2902</v>
      </c>
      <c r="Q32" s="125">
        <v>1004</v>
      </c>
      <c r="R32" s="125">
        <v>749</v>
      </c>
      <c r="S32" s="126">
        <f t="shared" si="7"/>
        <v>2153</v>
      </c>
      <c r="T32" s="126">
        <f t="shared" si="8"/>
        <v>255</v>
      </c>
      <c r="U32" s="126">
        <f t="shared" si="9"/>
        <v>0.11843938690199721</v>
      </c>
      <c r="V32" s="125"/>
      <c r="W32" s="125">
        <v>2568</v>
      </c>
      <c r="X32" s="125">
        <v>625</v>
      </c>
      <c r="Y32" s="125">
        <v>439</v>
      </c>
      <c r="Z32" s="126">
        <f t="shared" si="10"/>
        <v>2129</v>
      </c>
      <c r="AA32" s="126">
        <f t="shared" si="11"/>
        <v>186</v>
      </c>
      <c r="AB32" s="126">
        <f t="shared" si="12"/>
        <v>8.7364960075152653E-2</v>
      </c>
    </row>
    <row r="33" spans="1:28">
      <c r="A33" s="117" t="s">
        <v>58</v>
      </c>
      <c r="B33" s="117" t="s">
        <v>59</v>
      </c>
      <c r="C33" s="125">
        <v>378</v>
      </c>
      <c r="D33" s="125">
        <v>227</v>
      </c>
      <c r="E33" s="125">
        <v>247</v>
      </c>
      <c r="F33" s="126">
        <f t="shared" si="1"/>
        <v>131</v>
      </c>
      <c r="G33" s="211">
        <f t="shared" si="2"/>
        <v>-20</v>
      </c>
      <c r="H33" s="204">
        <f t="shared" si="3"/>
        <v>-0.15267175572519084</v>
      </c>
      <c r="I33" s="125">
        <v>4306</v>
      </c>
      <c r="J33" s="125">
        <v>24</v>
      </c>
      <c r="K33" s="126">
        <v>10</v>
      </c>
      <c r="L33" s="126">
        <f t="shared" si="4"/>
        <v>4296</v>
      </c>
      <c r="M33" s="126">
        <f t="shared" si="5"/>
        <v>14</v>
      </c>
      <c r="N33" s="126">
        <f t="shared" si="6"/>
        <v>3.2588454376163874E-3</v>
      </c>
      <c r="O33" s="125"/>
      <c r="P33" s="125">
        <v>3375</v>
      </c>
      <c r="Q33" s="125">
        <v>396</v>
      </c>
      <c r="R33" s="125">
        <v>353</v>
      </c>
      <c r="S33" s="126">
        <f t="shared" si="7"/>
        <v>3022</v>
      </c>
      <c r="T33" s="126">
        <f t="shared" si="8"/>
        <v>43</v>
      </c>
      <c r="U33" s="126">
        <f t="shared" si="9"/>
        <v>1.4228987425545996E-2</v>
      </c>
      <c r="V33" s="125"/>
      <c r="W33" s="125">
        <v>3089</v>
      </c>
      <c r="X33" s="125">
        <v>324</v>
      </c>
      <c r="Y33" s="125">
        <v>241</v>
      </c>
      <c r="Z33" s="126">
        <f t="shared" si="10"/>
        <v>2848</v>
      </c>
      <c r="AA33" s="126">
        <f t="shared" si="11"/>
        <v>83</v>
      </c>
      <c r="AB33" s="126">
        <f t="shared" si="12"/>
        <v>2.914325842696629E-2</v>
      </c>
    </row>
    <row r="34" spans="1:28">
      <c r="A34" s="117" t="s">
        <v>60</v>
      </c>
      <c r="B34" s="117" t="s">
        <v>61</v>
      </c>
      <c r="C34" s="125">
        <v>1155</v>
      </c>
      <c r="D34" s="125">
        <v>1120</v>
      </c>
      <c r="E34" s="125">
        <v>1204</v>
      </c>
      <c r="F34" s="126">
        <f t="shared" si="1"/>
        <v>-49</v>
      </c>
      <c r="G34" s="211">
        <f t="shared" si="2"/>
        <v>-84</v>
      </c>
      <c r="H34" s="204">
        <f t="shared" si="3"/>
        <v>1.7142857142857142</v>
      </c>
      <c r="I34" s="125">
        <v>3096</v>
      </c>
      <c r="J34" s="125">
        <v>3620</v>
      </c>
      <c r="K34" s="125">
        <v>2702</v>
      </c>
      <c r="L34" s="126">
        <f t="shared" si="4"/>
        <v>394</v>
      </c>
      <c r="M34" s="126">
        <f t="shared" si="5"/>
        <v>918</v>
      </c>
      <c r="N34" s="126">
        <f t="shared" si="6"/>
        <v>2.3299492385786804</v>
      </c>
      <c r="O34" s="125"/>
      <c r="P34" s="125">
        <v>1928</v>
      </c>
      <c r="Q34" s="125">
        <v>1685</v>
      </c>
      <c r="R34" s="125">
        <v>1518</v>
      </c>
      <c r="S34" s="126">
        <f t="shared" si="7"/>
        <v>410</v>
      </c>
      <c r="T34" s="126">
        <f t="shared" si="8"/>
        <v>167</v>
      </c>
      <c r="U34" s="126">
        <f t="shared" si="9"/>
        <v>0.40731707317073168</v>
      </c>
      <c r="V34" s="125"/>
      <c r="W34" s="125">
        <v>2059</v>
      </c>
      <c r="X34" s="125">
        <v>1766</v>
      </c>
      <c r="Y34" s="125">
        <v>1215</v>
      </c>
      <c r="Z34" s="126">
        <f t="shared" si="10"/>
        <v>844</v>
      </c>
      <c r="AA34" s="126">
        <f t="shared" si="11"/>
        <v>551</v>
      </c>
      <c r="AB34" s="126">
        <f t="shared" si="12"/>
        <v>0.65284360189573465</v>
      </c>
    </row>
    <row r="35" spans="1:28">
      <c r="A35" s="117" t="s">
        <v>62</v>
      </c>
      <c r="B35" s="117" t="s">
        <v>63</v>
      </c>
      <c r="C35" s="125">
        <v>1703</v>
      </c>
      <c r="D35" s="125">
        <v>1604</v>
      </c>
      <c r="E35" s="125">
        <v>1673</v>
      </c>
      <c r="F35" s="126">
        <f t="shared" si="1"/>
        <v>30</v>
      </c>
      <c r="G35" s="211">
        <f t="shared" si="2"/>
        <v>-69</v>
      </c>
      <c r="H35" s="204">
        <f t="shared" si="3"/>
        <v>-2.2999999999999998</v>
      </c>
      <c r="I35" s="125">
        <v>3143</v>
      </c>
      <c r="J35" s="126">
        <v>20</v>
      </c>
      <c r="K35" s="125">
        <v>19</v>
      </c>
      <c r="L35" s="126">
        <f t="shared" si="4"/>
        <v>3124</v>
      </c>
      <c r="M35" s="126">
        <f t="shared" si="5"/>
        <v>1</v>
      </c>
      <c r="N35" s="126">
        <f t="shared" si="6"/>
        <v>3.201024327784891E-4</v>
      </c>
      <c r="O35" s="125"/>
      <c r="P35" s="125">
        <v>1940</v>
      </c>
      <c r="Q35" s="125">
        <v>248</v>
      </c>
      <c r="R35" s="125">
        <v>205</v>
      </c>
      <c r="S35" s="126">
        <f t="shared" si="7"/>
        <v>1735</v>
      </c>
      <c r="T35" s="126">
        <f t="shared" si="8"/>
        <v>43</v>
      </c>
      <c r="U35" s="126">
        <f t="shared" si="9"/>
        <v>2.4783861671469742E-2</v>
      </c>
      <c r="V35" s="125"/>
      <c r="W35" s="125">
        <v>1917</v>
      </c>
      <c r="X35" s="125">
        <v>621</v>
      </c>
      <c r="Y35" s="125">
        <v>469</v>
      </c>
      <c r="Z35" s="126">
        <f t="shared" si="10"/>
        <v>1448</v>
      </c>
      <c r="AA35" s="126">
        <f t="shared" si="11"/>
        <v>152</v>
      </c>
      <c r="AB35" s="126">
        <f t="shared" si="12"/>
        <v>0.10497237569060773</v>
      </c>
    </row>
    <row r="36" spans="1:28">
      <c r="A36" s="117" t="s">
        <v>64</v>
      </c>
      <c r="B36" s="117" t="s">
        <v>65</v>
      </c>
      <c r="C36" s="125">
        <v>309</v>
      </c>
      <c r="D36" s="125">
        <v>244</v>
      </c>
      <c r="E36" s="125">
        <v>264</v>
      </c>
      <c r="F36" s="126">
        <f t="shared" si="1"/>
        <v>45</v>
      </c>
      <c r="G36" s="211">
        <f t="shared" si="2"/>
        <v>-20</v>
      </c>
      <c r="H36" s="204">
        <f t="shared" si="3"/>
        <v>-0.44444444444444442</v>
      </c>
      <c r="I36" s="125">
        <v>48</v>
      </c>
      <c r="J36" s="126">
        <v>23</v>
      </c>
      <c r="K36" s="126">
        <v>9</v>
      </c>
      <c r="L36" s="126">
        <f t="shared" si="4"/>
        <v>39</v>
      </c>
      <c r="M36" s="126">
        <f t="shared" si="5"/>
        <v>14</v>
      </c>
      <c r="N36" s="126">
        <f t="shared" si="6"/>
        <v>0.35897435897435898</v>
      </c>
      <c r="O36" s="125"/>
      <c r="P36" s="125">
        <v>294</v>
      </c>
      <c r="Q36" s="125">
        <v>272</v>
      </c>
      <c r="R36" s="125">
        <v>218</v>
      </c>
      <c r="S36" s="126">
        <f t="shared" si="7"/>
        <v>76</v>
      </c>
      <c r="T36" s="126">
        <f t="shared" si="8"/>
        <v>54</v>
      </c>
      <c r="U36" s="126">
        <f t="shared" si="9"/>
        <v>0.71052631578947367</v>
      </c>
      <c r="V36" s="125"/>
      <c r="W36" s="125">
        <v>217</v>
      </c>
      <c r="X36" s="125">
        <v>163</v>
      </c>
      <c r="Y36" s="125">
        <v>121</v>
      </c>
      <c r="Z36" s="126">
        <f t="shared" si="10"/>
        <v>96</v>
      </c>
      <c r="AA36" s="126">
        <f t="shared" si="11"/>
        <v>42</v>
      </c>
      <c r="AB36" s="126">
        <f t="shared" si="12"/>
        <v>0.4375</v>
      </c>
    </row>
    <row r="37" spans="1:28">
      <c r="A37" s="117" t="s">
        <v>66</v>
      </c>
      <c r="B37" s="117" t="s">
        <v>67</v>
      </c>
      <c r="C37" s="125">
        <v>56</v>
      </c>
      <c r="D37" s="126">
        <v>8</v>
      </c>
      <c r="E37" s="126">
        <v>5</v>
      </c>
      <c r="F37" s="126">
        <f t="shared" si="1"/>
        <v>51</v>
      </c>
      <c r="G37" s="211">
        <f t="shared" si="2"/>
        <v>3</v>
      </c>
      <c r="H37" s="204">
        <f t="shared" si="3"/>
        <v>5.8823529411764705E-2</v>
      </c>
      <c r="I37" s="125">
        <v>473</v>
      </c>
      <c r="J37" s="126">
        <v>10</v>
      </c>
      <c r="K37" s="126">
        <v>7</v>
      </c>
      <c r="L37" s="126">
        <f t="shared" si="4"/>
        <v>466</v>
      </c>
      <c r="M37" s="126">
        <f t="shared" si="5"/>
        <v>3</v>
      </c>
      <c r="N37" s="126">
        <f t="shared" si="6"/>
        <v>6.4377682403433476E-3</v>
      </c>
      <c r="O37" s="125"/>
      <c r="P37" s="125">
        <v>240</v>
      </c>
      <c r="Q37" s="126">
        <v>13</v>
      </c>
      <c r="R37" s="126">
        <v>13</v>
      </c>
      <c r="S37" s="126">
        <f t="shared" si="7"/>
        <v>227</v>
      </c>
      <c r="T37" s="126">
        <f t="shared" si="8"/>
        <v>0</v>
      </c>
      <c r="U37" s="126">
        <f t="shared" si="9"/>
        <v>0</v>
      </c>
      <c r="V37" s="125"/>
      <c r="W37" s="125">
        <v>469</v>
      </c>
      <c r="X37" s="125">
        <v>25</v>
      </c>
      <c r="Y37" s="125">
        <v>19</v>
      </c>
      <c r="Z37" s="126">
        <f t="shared" si="10"/>
        <v>450</v>
      </c>
      <c r="AA37" s="126">
        <f t="shared" si="11"/>
        <v>6</v>
      </c>
      <c r="AB37" s="126">
        <f t="shared" si="12"/>
        <v>1.3333333333333334E-2</v>
      </c>
    </row>
    <row r="38" spans="1:28">
      <c r="A38" s="117" t="s">
        <v>68</v>
      </c>
      <c r="B38" s="117" t="s">
        <v>69</v>
      </c>
      <c r="C38" s="125">
        <v>44</v>
      </c>
      <c r="D38" s="126">
        <v>14</v>
      </c>
      <c r="E38" s="126">
        <v>12</v>
      </c>
      <c r="F38" s="126">
        <f t="shared" si="1"/>
        <v>32</v>
      </c>
      <c r="G38" s="211">
        <f t="shared" si="2"/>
        <v>2</v>
      </c>
      <c r="H38" s="204">
        <f t="shared" si="3"/>
        <v>6.25E-2</v>
      </c>
      <c r="I38" s="125">
        <v>1159</v>
      </c>
      <c r="J38" s="126">
        <v>5</v>
      </c>
      <c r="K38" s="126">
        <v>4</v>
      </c>
      <c r="L38" s="126">
        <f t="shared" si="4"/>
        <v>1155</v>
      </c>
      <c r="M38" s="126">
        <f t="shared" si="5"/>
        <v>1</v>
      </c>
      <c r="N38" s="126">
        <f t="shared" si="6"/>
        <v>8.658008658008658E-4</v>
      </c>
      <c r="O38" s="125"/>
      <c r="P38" s="125">
        <v>962</v>
      </c>
      <c r="Q38" s="125">
        <v>89</v>
      </c>
      <c r="R38" s="125">
        <v>54</v>
      </c>
      <c r="S38" s="126">
        <f t="shared" si="7"/>
        <v>908</v>
      </c>
      <c r="T38" s="126">
        <f t="shared" si="8"/>
        <v>35</v>
      </c>
      <c r="U38" s="126">
        <f t="shared" si="9"/>
        <v>3.8546255506607931E-2</v>
      </c>
      <c r="V38" s="125"/>
      <c r="W38" s="125">
        <v>922</v>
      </c>
      <c r="X38" s="125">
        <v>103</v>
      </c>
      <c r="Y38" s="125">
        <v>78</v>
      </c>
      <c r="Z38" s="126">
        <f t="shared" si="10"/>
        <v>844</v>
      </c>
      <c r="AA38" s="126">
        <f t="shared" si="11"/>
        <v>25</v>
      </c>
      <c r="AB38" s="126">
        <f t="shared" si="12"/>
        <v>2.9620853080568721E-2</v>
      </c>
    </row>
    <row r="39" spans="1:28">
      <c r="A39" s="117" t="s">
        <v>70</v>
      </c>
      <c r="B39" s="117" t="s">
        <v>71</v>
      </c>
      <c r="C39" s="125">
        <v>147</v>
      </c>
      <c r="D39" s="125">
        <v>25</v>
      </c>
      <c r="E39" s="126">
        <v>16</v>
      </c>
      <c r="F39" s="126">
        <f t="shared" si="1"/>
        <v>131</v>
      </c>
      <c r="G39" s="211">
        <f t="shared" si="2"/>
        <v>9</v>
      </c>
      <c r="H39" s="204">
        <f t="shared" si="3"/>
        <v>6.8702290076335881E-2</v>
      </c>
      <c r="I39" s="125">
        <v>2763</v>
      </c>
      <c r="J39" s="126">
        <v>23</v>
      </c>
      <c r="K39" s="126">
        <v>4</v>
      </c>
      <c r="L39" s="126">
        <f t="shared" si="4"/>
        <v>2759</v>
      </c>
      <c r="M39" s="126">
        <f t="shared" si="5"/>
        <v>19</v>
      </c>
      <c r="N39" s="126">
        <f t="shared" si="6"/>
        <v>6.8865530989488943E-3</v>
      </c>
      <c r="O39" s="125"/>
      <c r="P39" s="125">
        <v>1892</v>
      </c>
      <c r="Q39" s="125">
        <v>248</v>
      </c>
      <c r="R39" s="125">
        <v>200</v>
      </c>
      <c r="S39" s="126">
        <f t="shared" si="7"/>
        <v>1692</v>
      </c>
      <c r="T39" s="126">
        <f t="shared" si="8"/>
        <v>48</v>
      </c>
      <c r="U39" s="126">
        <f t="shared" si="9"/>
        <v>2.8368794326241134E-2</v>
      </c>
      <c r="V39" s="125"/>
      <c r="W39" s="125">
        <v>2063</v>
      </c>
      <c r="X39" s="125">
        <v>145</v>
      </c>
      <c r="Y39" s="125">
        <v>110</v>
      </c>
      <c r="Z39" s="126">
        <f t="shared" si="10"/>
        <v>1953</v>
      </c>
      <c r="AA39" s="126">
        <f t="shared" si="11"/>
        <v>35</v>
      </c>
      <c r="AB39" s="126">
        <f t="shared" si="12"/>
        <v>1.7921146953405017E-2</v>
      </c>
    </row>
    <row r="40" spans="1:28">
      <c r="A40" s="117" t="s">
        <v>72</v>
      </c>
      <c r="B40" s="117" t="s">
        <v>73</v>
      </c>
      <c r="C40" s="125">
        <v>138</v>
      </c>
      <c r="D40" s="125">
        <v>88</v>
      </c>
      <c r="E40" s="125">
        <v>90</v>
      </c>
      <c r="F40" s="126">
        <f t="shared" si="1"/>
        <v>48</v>
      </c>
      <c r="G40" s="211">
        <f t="shared" si="2"/>
        <v>-2</v>
      </c>
      <c r="H40" s="204">
        <f t="shared" si="3"/>
        <v>-4.1666666666666664E-2</v>
      </c>
      <c r="I40" s="125">
        <v>5551</v>
      </c>
      <c r="J40" s="125">
        <v>6122</v>
      </c>
      <c r="K40" s="125">
        <v>4928</v>
      </c>
      <c r="L40" s="126">
        <f t="shared" si="4"/>
        <v>623</v>
      </c>
      <c r="M40" s="126">
        <f t="shared" si="5"/>
        <v>1194</v>
      </c>
      <c r="N40" s="126">
        <f t="shared" si="6"/>
        <v>1.9165329052969502</v>
      </c>
      <c r="O40" s="125"/>
      <c r="P40" s="125">
        <v>2533</v>
      </c>
      <c r="Q40" s="125">
        <v>226</v>
      </c>
      <c r="R40" s="125">
        <v>240</v>
      </c>
      <c r="S40" s="126">
        <f t="shared" si="7"/>
        <v>2293</v>
      </c>
      <c r="T40" s="126">
        <f t="shared" si="8"/>
        <v>-14</v>
      </c>
      <c r="U40" s="126">
        <f t="shared" si="9"/>
        <v>-6.1055385957261227E-3</v>
      </c>
      <c r="V40" s="125"/>
      <c r="W40" s="125">
        <v>2994</v>
      </c>
      <c r="X40" s="125">
        <v>1124</v>
      </c>
      <c r="Y40" s="125">
        <v>813</v>
      </c>
      <c r="Z40" s="126">
        <f t="shared" si="10"/>
        <v>2181</v>
      </c>
      <c r="AA40" s="126">
        <f t="shared" si="11"/>
        <v>311</v>
      </c>
      <c r="AB40" s="126">
        <f t="shared" si="12"/>
        <v>0.14259513984410821</v>
      </c>
    </row>
    <row r="41" spans="1:28">
      <c r="A41" s="117" t="s">
        <v>74</v>
      </c>
      <c r="B41" s="117" t="s">
        <v>75</v>
      </c>
      <c r="C41" s="125">
        <v>887</v>
      </c>
      <c r="D41" s="125">
        <v>806</v>
      </c>
      <c r="E41" s="125">
        <v>734</v>
      </c>
      <c r="F41" s="126">
        <f t="shared" si="1"/>
        <v>153</v>
      </c>
      <c r="G41" s="211">
        <f t="shared" si="2"/>
        <v>72</v>
      </c>
      <c r="H41" s="204">
        <f t="shared" si="3"/>
        <v>0.47058823529411764</v>
      </c>
      <c r="I41" s="125">
        <v>214</v>
      </c>
      <c r="J41" s="126">
        <v>1</v>
      </c>
      <c r="K41" s="126">
        <v>1</v>
      </c>
      <c r="L41" s="126">
        <f t="shared" si="4"/>
        <v>213</v>
      </c>
      <c r="M41" s="126">
        <f t="shared" si="5"/>
        <v>0</v>
      </c>
      <c r="N41" s="126">
        <f t="shared" si="6"/>
        <v>0</v>
      </c>
      <c r="O41" s="125"/>
      <c r="P41" s="125">
        <v>36</v>
      </c>
      <c r="Q41" s="126">
        <v>5</v>
      </c>
      <c r="R41" s="126">
        <v>3</v>
      </c>
      <c r="S41" s="126">
        <f t="shared" si="7"/>
        <v>33</v>
      </c>
      <c r="T41" s="126">
        <f t="shared" si="8"/>
        <v>2</v>
      </c>
      <c r="U41" s="126">
        <f t="shared" si="9"/>
        <v>6.0606060606060608E-2</v>
      </c>
      <c r="V41" s="125"/>
      <c r="W41" s="125">
        <v>42</v>
      </c>
      <c r="X41" s="126">
        <v>3</v>
      </c>
      <c r="Y41" s="126">
        <v>4</v>
      </c>
      <c r="Z41" s="126">
        <f t="shared" si="10"/>
        <v>38</v>
      </c>
      <c r="AA41" s="126">
        <f t="shared" si="11"/>
        <v>-1</v>
      </c>
      <c r="AB41" s="126">
        <f t="shared" si="12"/>
        <v>-2.6315789473684209E-2</v>
      </c>
    </row>
    <row r="42" spans="1:28">
      <c r="A42" s="117" t="s">
        <v>76</v>
      </c>
      <c r="B42" s="117" t="s">
        <v>77</v>
      </c>
      <c r="C42" s="125">
        <v>101</v>
      </c>
      <c r="D42" s="125">
        <v>21</v>
      </c>
      <c r="E42" s="126">
        <v>26</v>
      </c>
      <c r="F42" s="126">
        <f t="shared" si="1"/>
        <v>75</v>
      </c>
      <c r="G42" s="211">
        <f t="shared" si="2"/>
        <v>-5</v>
      </c>
      <c r="H42" s="204">
        <f t="shared" si="3"/>
        <v>-6.6666666666666666E-2</v>
      </c>
      <c r="I42" s="125">
        <v>2200</v>
      </c>
      <c r="J42" s="126">
        <v>8</v>
      </c>
      <c r="K42" s="126">
        <v>8</v>
      </c>
      <c r="L42" s="126">
        <f t="shared" si="4"/>
        <v>2192</v>
      </c>
      <c r="M42" s="126">
        <f t="shared" si="5"/>
        <v>0</v>
      </c>
      <c r="N42" s="126">
        <f t="shared" si="6"/>
        <v>0</v>
      </c>
      <c r="O42" s="125"/>
      <c r="P42" s="125">
        <v>1528</v>
      </c>
      <c r="Q42" s="125">
        <v>251</v>
      </c>
      <c r="R42" s="125">
        <v>189</v>
      </c>
      <c r="S42" s="126">
        <f t="shared" si="7"/>
        <v>1339</v>
      </c>
      <c r="T42" s="126">
        <f t="shared" si="8"/>
        <v>62</v>
      </c>
      <c r="U42" s="126">
        <f t="shared" si="9"/>
        <v>4.6303211351755039E-2</v>
      </c>
      <c r="V42" s="125"/>
      <c r="W42" s="125">
        <v>1453</v>
      </c>
      <c r="X42" s="125">
        <v>93</v>
      </c>
      <c r="Y42" s="125">
        <v>73</v>
      </c>
      <c r="Z42" s="126">
        <f t="shared" si="10"/>
        <v>1380</v>
      </c>
      <c r="AA42" s="126">
        <f t="shared" si="11"/>
        <v>20</v>
      </c>
      <c r="AB42" s="126">
        <f t="shared" si="12"/>
        <v>1.4492753623188406E-2</v>
      </c>
    </row>
    <row r="43" spans="1:28">
      <c r="A43" s="117" t="s">
        <v>78</v>
      </c>
      <c r="B43" s="117" t="s">
        <v>79</v>
      </c>
      <c r="C43" s="125">
        <v>112</v>
      </c>
      <c r="D43" s="125">
        <v>19</v>
      </c>
      <c r="E43" s="126">
        <v>13</v>
      </c>
      <c r="F43" s="126">
        <f t="shared" si="1"/>
        <v>99</v>
      </c>
      <c r="G43" s="211">
        <f t="shared" si="2"/>
        <v>6</v>
      </c>
      <c r="H43" s="204">
        <f t="shared" si="3"/>
        <v>6.0606060606060608E-2</v>
      </c>
      <c r="I43" s="125">
        <v>2438</v>
      </c>
      <c r="J43" s="126">
        <v>17</v>
      </c>
      <c r="K43" s="126">
        <v>3</v>
      </c>
      <c r="L43" s="126">
        <f t="shared" si="4"/>
        <v>2435</v>
      </c>
      <c r="M43" s="126">
        <f t="shared" si="5"/>
        <v>14</v>
      </c>
      <c r="N43" s="126">
        <f t="shared" si="6"/>
        <v>5.7494866529774124E-3</v>
      </c>
      <c r="O43" s="125"/>
      <c r="P43" s="125">
        <v>1950</v>
      </c>
      <c r="Q43" s="125">
        <v>228</v>
      </c>
      <c r="R43" s="125">
        <v>165</v>
      </c>
      <c r="S43" s="126">
        <f t="shared" si="7"/>
        <v>1785</v>
      </c>
      <c r="T43" s="126">
        <f t="shared" si="8"/>
        <v>63</v>
      </c>
      <c r="U43" s="126">
        <f t="shared" si="9"/>
        <v>3.5294117647058823E-2</v>
      </c>
      <c r="V43" s="125"/>
      <c r="W43" s="125">
        <v>1508</v>
      </c>
      <c r="X43" s="125">
        <v>51</v>
      </c>
      <c r="Y43" s="125">
        <v>28</v>
      </c>
      <c r="Z43" s="126">
        <f t="shared" si="10"/>
        <v>1480</v>
      </c>
      <c r="AA43" s="126">
        <f t="shared" si="11"/>
        <v>23</v>
      </c>
      <c r="AB43" s="126">
        <f t="shared" si="12"/>
        <v>1.5540540540540541E-2</v>
      </c>
    </row>
    <row r="44" spans="1:28">
      <c r="A44" s="117" t="s">
        <v>80</v>
      </c>
      <c r="B44" s="117" t="s">
        <v>81</v>
      </c>
      <c r="C44" s="125">
        <v>462</v>
      </c>
      <c r="D44" s="125">
        <v>333</v>
      </c>
      <c r="E44" s="125">
        <v>368</v>
      </c>
      <c r="F44" s="126">
        <f t="shared" si="1"/>
        <v>94</v>
      </c>
      <c r="G44" s="211">
        <f t="shared" si="2"/>
        <v>-35</v>
      </c>
      <c r="H44" s="204">
        <f t="shared" si="3"/>
        <v>-0.37234042553191488</v>
      </c>
      <c r="I44" s="125">
        <v>4367</v>
      </c>
      <c r="J44" s="126">
        <v>11</v>
      </c>
      <c r="K44" s="126">
        <v>5</v>
      </c>
      <c r="L44" s="126">
        <f t="shared" si="4"/>
        <v>4362</v>
      </c>
      <c r="M44" s="126">
        <f t="shared" si="5"/>
        <v>6</v>
      </c>
      <c r="N44" s="126">
        <f t="shared" si="6"/>
        <v>1.375515818431912E-3</v>
      </c>
      <c r="O44" s="125"/>
      <c r="P44" s="125">
        <v>1546</v>
      </c>
      <c r="Q44" s="125">
        <v>110</v>
      </c>
      <c r="R44" s="125">
        <v>97</v>
      </c>
      <c r="S44" s="126">
        <f t="shared" si="7"/>
        <v>1449</v>
      </c>
      <c r="T44" s="126">
        <f t="shared" si="8"/>
        <v>13</v>
      </c>
      <c r="U44" s="126">
        <f t="shared" si="9"/>
        <v>8.9717046238785361E-3</v>
      </c>
      <c r="V44" s="125"/>
      <c r="W44" s="125">
        <v>1735</v>
      </c>
      <c r="X44" s="125">
        <v>52</v>
      </c>
      <c r="Y44" s="125">
        <v>40</v>
      </c>
      <c r="Z44" s="126">
        <f t="shared" si="10"/>
        <v>1695</v>
      </c>
      <c r="AA44" s="126">
        <f t="shared" si="11"/>
        <v>12</v>
      </c>
      <c r="AB44" s="126">
        <f t="shared" si="12"/>
        <v>7.0796460176991149E-3</v>
      </c>
    </row>
    <row r="45" spans="1:28">
      <c r="A45" s="117" t="s">
        <v>82</v>
      </c>
      <c r="B45" s="117" t="s">
        <v>83</v>
      </c>
      <c r="C45" s="125">
        <v>72</v>
      </c>
      <c r="D45" s="125">
        <v>44</v>
      </c>
      <c r="E45" s="125">
        <v>42</v>
      </c>
      <c r="F45" s="126">
        <f t="shared" si="1"/>
        <v>30</v>
      </c>
      <c r="G45" s="211">
        <f t="shared" si="2"/>
        <v>2</v>
      </c>
      <c r="H45" s="204">
        <f t="shared" si="3"/>
        <v>6.6666666666666666E-2</v>
      </c>
      <c r="I45" s="125">
        <v>1714</v>
      </c>
      <c r="J45" s="126">
        <v>10</v>
      </c>
      <c r="K45" s="126">
        <v>5</v>
      </c>
      <c r="L45" s="126">
        <f t="shared" si="4"/>
        <v>1709</v>
      </c>
      <c r="M45" s="126">
        <f t="shared" si="5"/>
        <v>5</v>
      </c>
      <c r="N45" s="126">
        <f t="shared" si="6"/>
        <v>2.9256875365710941E-3</v>
      </c>
      <c r="O45" s="125"/>
      <c r="P45" s="125">
        <v>1581</v>
      </c>
      <c r="Q45" s="125">
        <v>252</v>
      </c>
      <c r="R45" s="125">
        <v>217</v>
      </c>
      <c r="S45" s="126">
        <f t="shared" si="7"/>
        <v>1364</v>
      </c>
      <c r="T45" s="126">
        <f t="shared" si="8"/>
        <v>35</v>
      </c>
      <c r="U45" s="126">
        <f t="shared" si="9"/>
        <v>2.5659824046920823E-2</v>
      </c>
      <c r="V45" s="125"/>
      <c r="W45" s="125">
        <v>1492</v>
      </c>
      <c r="X45" s="125">
        <v>272</v>
      </c>
      <c r="Y45" s="125">
        <v>226</v>
      </c>
      <c r="Z45" s="126">
        <f t="shared" si="10"/>
        <v>1266</v>
      </c>
      <c r="AA45" s="126">
        <f t="shared" si="11"/>
        <v>46</v>
      </c>
      <c r="AB45" s="126">
        <f t="shared" si="12"/>
        <v>3.6334913112164295E-2</v>
      </c>
    </row>
    <row r="46" spans="1:28">
      <c r="A46" s="117" t="s">
        <v>84</v>
      </c>
      <c r="B46" s="117" t="s">
        <v>85</v>
      </c>
      <c r="C46" s="125">
        <v>67</v>
      </c>
      <c r="D46" s="126">
        <v>13</v>
      </c>
      <c r="E46" s="126">
        <v>7</v>
      </c>
      <c r="F46" s="126">
        <f t="shared" si="1"/>
        <v>60</v>
      </c>
      <c r="G46" s="211">
        <f t="shared" si="2"/>
        <v>6</v>
      </c>
      <c r="H46" s="204">
        <f t="shared" si="3"/>
        <v>0.1</v>
      </c>
      <c r="I46" s="125">
        <v>1816</v>
      </c>
      <c r="J46" s="126">
        <v>8</v>
      </c>
      <c r="K46" s="126">
        <v>3</v>
      </c>
      <c r="L46" s="126">
        <f t="shared" si="4"/>
        <v>1813</v>
      </c>
      <c r="M46" s="126">
        <f t="shared" si="5"/>
        <v>5</v>
      </c>
      <c r="N46" s="126">
        <f t="shared" si="6"/>
        <v>2.7578599007170436E-3</v>
      </c>
      <c r="O46" s="125"/>
      <c r="P46" s="125">
        <v>1517</v>
      </c>
      <c r="Q46" s="125">
        <v>100</v>
      </c>
      <c r="R46" s="125">
        <v>65</v>
      </c>
      <c r="S46" s="126">
        <f t="shared" si="7"/>
        <v>1452</v>
      </c>
      <c r="T46" s="126">
        <f t="shared" si="8"/>
        <v>35</v>
      </c>
      <c r="U46" s="126">
        <f t="shared" si="9"/>
        <v>2.4104683195592287E-2</v>
      </c>
      <c r="V46" s="125"/>
      <c r="W46" s="125">
        <v>1418</v>
      </c>
      <c r="X46" s="125">
        <v>39</v>
      </c>
      <c r="Y46" s="125">
        <v>25</v>
      </c>
      <c r="Z46" s="126">
        <f t="shared" si="10"/>
        <v>1393</v>
      </c>
      <c r="AA46" s="126">
        <f t="shared" si="11"/>
        <v>14</v>
      </c>
      <c r="AB46" s="126">
        <f t="shared" si="12"/>
        <v>1.0050251256281407E-2</v>
      </c>
    </row>
    <row r="47" spans="1:28">
      <c r="A47" s="117" t="s">
        <v>86</v>
      </c>
      <c r="B47" s="117" t="s">
        <v>87</v>
      </c>
      <c r="C47" s="125">
        <v>274</v>
      </c>
      <c r="D47" s="125">
        <v>23</v>
      </c>
      <c r="E47" s="126">
        <v>20</v>
      </c>
      <c r="F47" s="126">
        <f t="shared" si="1"/>
        <v>254</v>
      </c>
      <c r="G47" s="211">
        <f t="shared" si="2"/>
        <v>3</v>
      </c>
      <c r="H47" s="204">
        <f t="shared" si="3"/>
        <v>1.1811023622047244E-2</v>
      </c>
      <c r="I47" s="125">
        <v>6482</v>
      </c>
      <c r="J47" s="125">
        <v>25</v>
      </c>
      <c r="K47" s="126">
        <v>10</v>
      </c>
      <c r="L47" s="126">
        <f t="shared" si="4"/>
        <v>6472</v>
      </c>
      <c r="M47" s="126">
        <f t="shared" si="5"/>
        <v>15</v>
      </c>
      <c r="N47" s="126">
        <f t="shared" si="6"/>
        <v>2.3176761433868973E-3</v>
      </c>
      <c r="O47" s="125"/>
      <c r="P47" s="125">
        <v>3486</v>
      </c>
      <c r="Q47" s="125">
        <v>787</v>
      </c>
      <c r="R47" s="125">
        <v>616</v>
      </c>
      <c r="S47" s="126">
        <f t="shared" si="7"/>
        <v>2870</v>
      </c>
      <c r="T47" s="126">
        <f t="shared" si="8"/>
        <v>171</v>
      </c>
      <c r="U47" s="126">
        <f t="shared" si="9"/>
        <v>5.9581881533101046E-2</v>
      </c>
      <c r="V47" s="125"/>
      <c r="W47" s="125">
        <v>4665</v>
      </c>
      <c r="X47" s="125">
        <v>678</v>
      </c>
      <c r="Y47" s="125">
        <v>513</v>
      </c>
      <c r="Z47" s="126">
        <f t="shared" si="10"/>
        <v>4152</v>
      </c>
      <c r="AA47" s="126">
        <f t="shared" si="11"/>
        <v>165</v>
      </c>
      <c r="AB47" s="126">
        <f t="shared" si="12"/>
        <v>3.9739884393063585E-2</v>
      </c>
    </row>
    <row r="48" spans="1:28">
      <c r="A48" s="117" t="s">
        <v>88</v>
      </c>
      <c r="B48" s="117" t="s">
        <v>89</v>
      </c>
      <c r="C48" s="125">
        <v>148</v>
      </c>
      <c r="D48" s="125">
        <v>67</v>
      </c>
      <c r="E48" s="125">
        <v>53</v>
      </c>
      <c r="F48" s="126">
        <f t="shared" si="1"/>
        <v>95</v>
      </c>
      <c r="G48" s="211">
        <f t="shared" si="2"/>
        <v>14</v>
      </c>
      <c r="H48" s="204">
        <f t="shared" si="3"/>
        <v>0.14736842105263157</v>
      </c>
      <c r="I48" s="125">
        <v>197</v>
      </c>
      <c r="J48" s="126">
        <v>12</v>
      </c>
      <c r="K48" s="126">
        <v>4</v>
      </c>
      <c r="L48" s="126">
        <f t="shared" si="4"/>
        <v>193</v>
      </c>
      <c r="M48" s="126">
        <f t="shared" si="5"/>
        <v>8</v>
      </c>
      <c r="N48" s="126">
        <f t="shared" si="6"/>
        <v>4.145077720207254E-2</v>
      </c>
      <c r="O48" s="125"/>
      <c r="P48" s="125">
        <v>490</v>
      </c>
      <c r="Q48" s="125">
        <v>191</v>
      </c>
      <c r="R48" s="125">
        <v>184</v>
      </c>
      <c r="S48" s="126">
        <f t="shared" si="7"/>
        <v>306</v>
      </c>
      <c r="T48" s="126">
        <f t="shared" si="8"/>
        <v>7</v>
      </c>
      <c r="U48" s="126">
        <f t="shared" si="9"/>
        <v>2.2875816993464051E-2</v>
      </c>
      <c r="V48" s="125"/>
      <c r="W48" s="125">
        <v>299</v>
      </c>
      <c r="X48" s="125">
        <v>67</v>
      </c>
      <c r="Y48" s="125">
        <v>45</v>
      </c>
      <c r="Z48" s="126">
        <f t="shared" si="10"/>
        <v>254</v>
      </c>
      <c r="AA48" s="126">
        <f t="shared" si="11"/>
        <v>22</v>
      </c>
      <c r="AB48" s="126">
        <f t="shared" si="12"/>
        <v>8.6614173228346455E-2</v>
      </c>
    </row>
    <row r="49" spans="1:28">
      <c r="A49" s="117" t="s">
        <v>90</v>
      </c>
      <c r="B49" s="117" t="s">
        <v>91</v>
      </c>
      <c r="C49" s="125">
        <v>40</v>
      </c>
      <c r="D49" s="126">
        <v>7</v>
      </c>
      <c r="E49" s="126">
        <v>2</v>
      </c>
      <c r="F49" s="126">
        <f t="shared" si="1"/>
        <v>38</v>
      </c>
      <c r="G49" s="211">
        <f t="shared" si="2"/>
        <v>5</v>
      </c>
      <c r="H49" s="204">
        <f t="shared" si="3"/>
        <v>0.13157894736842105</v>
      </c>
      <c r="I49" s="125">
        <v>3765</v>
      </c>
      <c r="J49" s="126">
        <v>19</v>
      </c>
      <c r="K49" s="126">
        <v>3</v>
      </c>
      <c r="L49" s="126">
        <f t="shared" si="4"/>
        <v>3762</v>
      </c>
      <c r="M49" s="126">
        <f t="shared" si="5"/>
        <v>16</v>
      </c>
      <c r="N49" s="126">
        <f t="shared" si="6"/>
        <v>4.2530568846358323E-3</v>
      </c>
      <c r="O49" s="125"/>
      <c r="P49" s="125">
        <v>1334</v>
      </c>
      <c r="Q49" s="125">
        <v>138</v>
      </c>
      <c r="R49" s="125">
        <v>112</v>
      </c>
      <c r="S49" s="126">
        <f t="shared" si="7"/>
        <v>1222</v>
      </c>
      <c r="T49" s="126">
        <f t="shared" si="8"/>
        <v>26</v>
      </c>
      <c r="U49" s="126">
        <f t="shared" si="9"/>
        <v>2.1276595744680851E-2</v>
      </c>
      <c r="V49" s="125"/>
      <c r="W49" s="125">
        <v>1672</v>
      </c>
      <c r="X49" s="125">
        <v>95</v>
      </c>
      <c r="Y49" s="125">
        <v>66</v>
      </c>
      <c r="Z49" s="126">
        <f t="shared" si="10"/>
        <v>1606</v>
      </c>
      <c r="AA49" s="126">
        <f t="shared" si="11"/>
        <v>29</v>
      </c>
      <c r="AB49" s="126">
        <f t="shared" si="12"/>
        <v>1.8057285180572851E-2</v>
      </c>
    </row>
    <row r="50" spans="1:28">
      <c r="A50" s="117" t="s">
        <v>92</v>
      </c>
      <c r="B50" s="117" t="s">
        <v>93</v>
      </c>
      <c r="C50" s="125">
        <v>147</v>
      </c>
      <c r="D50" s="126">
        <v>15</v>
      </c>
      <c r="E50" s="126">
        <v>7</v>
      </c>
      <c r="F50" s="126">
        <f t="shared" si="1"/>
        <v>140</v>
      </c>
      <c r="G50" s="211">
        <f t="shared" si="2"/>
        <v>8</v>
      </c>
      <c r="H50" s="204">
        <f t="shared" si="3"/>
        <v>5.7142857142857141E-2</v>
      </c>
      <c r="I50" s="125">
        <v>5520</v>
      </c>
      <c r="J50" s="126">
        <v>13</v>
      </c>
      <c r="K50" s="126">
        <v>9</v>
      </c>
      <c r="L50" s="126">
        <f t="shared" si="4"/>
        <v>5511</v>
      </c>
      <c r="M50" s="126">
        <f t="shared" si="5"/>
        <v>4</v>
      </c>
      <c r="N50" s="126">
        <f t="shared" si="6"/>
        <v>7.2582108510252223E-4</v>
      </c>
      <c r="O50" s="125"/>
      <c r="P50" s="125">
        <v>3551</v>
      </c>
      <c r="Q50" s="125">
        <v>144</v>
      </c>
      <c r="R50" s="125">
        <v>102</v>
      </c>
      <c r="S50" s="126">
        <f t="shared" si="7"/>
        <v>3449</v>
      </c>
      <c r="T50" s="126">
        <f t="shared" si="8"/>
        <v>42</v>
      </c>
      <c r="U50" s="126">
        <f t="shared" si="9"/>
        <v>1.2177442737025224E-2</v>
      </c>
      <c r="V50" s="125"/>
      <c r="W50" s="125">
        <v>2975</v>
      </c>
      <c r="X50" s="125">
        <v>130</v>
      </c>
      <c r="Y50" s="125">
        <v>65</v>
      </c>
      <c r="Z50" s="126">
        <f t="shared" si="10"/>
        <v>2910</v>
      </c>
      <c r="AA50" s="126">
        <f t="shared" si="11"/>
        <v>65</v>
      </c>
      <c r="AB50" s="126">
        <f t="shared" si="12"/>
        <v>2.2336769759450172E-2</v>
      </c>
    </row>
    <row r="51" spans="1:28">
      <c r="A51" s="117" t="s">
        <v>94</v>
      </c>
      <c r="B51" s="117" t="s">
        <v>95</v>
      </c>
      <c r="C51" s="126">
        <v>2</v>
      </c>
      <c r="D51" s="126">
        <v>0</v>
      </c>
      <c r="E51" s="126">
        <v>2</v>
      </c>
      <c r="F51" s="126">
        <f t="shared" si="1"/>
        <v>0</v>
      </c>
      <c r="G51" s="211">
        <f t="shared" si="2"/>
        <v>-2</v>
      </c>
      <c r="H51" s="204" t="e">
        <f t="shared" si="3"/>
        <v>#DIV/0!</v>
      </c>
      <c r="I51" s="126">
        <v>16</v>
      </c>
      <c r="J51" s="126">
        <v>5</v>
      </c>
      <c r="K51" s="126">
        <v>8</v>
      </c>
      <c r="L51" s="126">
        <f t="shared" si="4"/>
        <v>8</v>
      </c>
      <c r="M51" s="126">
        <f t="shared" si="5"/>
        <v>-3</v>
      </c>
      <c r="N51" s="126">
        <f t="shared" si="6"/>
        <v>-0.375</v>
      </c>
      <c r="O51" s="125"/>
      <c r="P51" s="126">
        <v>9</v>
      </c>
      <c r="Q51" s="126">
        <v>3</v>
      </c>
      <c r="R51" s="126">
        <v>3</v>
      </c>
      <c r="S51" s="126">
        <f t="shared" si="7"/>
        <v>6</v>
      </c>
      <c r="T51" s="126">
        <f t="shared" si="8"/>
        <v>0</v>
      </c>
      <c r="U51" s="126">
        <f t="shared" si="9"/>
        <v>0</v>
      </c>
      <c r="V51" s="125"/>
      <c r="W51" s="126">
        <v>9</v>
      </c>
      <c r="X51" s="126">
        <v>0</v>
      </c>
      <c r="Y51" s="126">
        <v>1</v>
      </c>
      <c r="Z51" s="126">
        <f t="shared" si="10"/>
        <v>8</v>
      </c>
      <c r="AA51" s="126">
        <f t="shared" si="11"/>
        <v>-1</v>
      </c>
      <c r="AB51" s="126">
        <f t="shared" si="12"/>
        <v>-0.125</v>
      </c>
    </row>
    <row r="52" spans="1:28">
      <c r="A52" s="117" t="s">
        <v>96</v>
      </c>
      <c r="B52" s="117" t="s">
        <v>97</v>
      </c>
      <c r="C52" s="125">
        <v>40</v>
      </c>
      <c r="D52" s="126">
        <v>4</v>
      </c>
      <c r="E52" s="126">
        <v>2</v>
      </c>
      <c r="F52" s="126">
        <f t="shared" si="1"/>
        <v>38</v>
      </c>
      <c r="G52" s="211">
        <f t="shared" si="2"/>
        <v>2</v>
      </c>
      <c r="H52" s="204">
        <f t="shared" si="3"/>
        <v>5.2631578947368418E-2</v>
      </c>
      <c r="I52" s="125">
        <v>1147</v>
      </c>
      <c r="J52" s="126">
        <v>13</v>
      </c>
      <c r="K52" s="126">
        <v>0</v>
      </c>
      <c r="L52" s="126">
        <f t="shared" si="4"/>
        <v>1147</v>
      </c>
      <c r="M52" s="126">
        <f t="shared" si="5"/>
        <v>13</v>
      </c>
      <c r="N52" s="126">
        <f t="shared" si="6"/>
        <v>1.1333914559721011E-2</v>
      </c>
      <c r="O52" s="125"/>
      <c r="P52" s="125">
        <v>663</v>
      </c>
      <c r="Q52" s="125">
        <v>72</v>
      </c>
      <c r="R52" s="125">
        <v>56</v>
      </c>
      <c r="S52" s="126">
        <f t="shared" si="7"/>
        <v>607</v>
      </c>
      <c r="T52" s="126">
        <f t="shared" si="8"/>
        <v>16</v>
      </c>
      <c r="U52" s="126">
        <f t="shared" si="9"/>
        <v>2.6359143327841845E-2</v>
      </c>
      <c r="V52" s="125"/>
      <c r="W52" s="125">
        <v>737</v>
      </c>
      <c r="X52" s="125">
        <v>66</v>
      </c>
      <c r="Y52" s="125">
        <v>55</v>
      </c>
      <c r="Z52" s="126">
        <f t="shared" si="10"/>
        <v>682</v>
      </c>
      <c r="AA52" s="126">
        <f t="shared" si="11"/>
        <v>11</v>
      </c>
      <c r="AB52" s="126">
        <f t="shared" si="12"/>
        <v>1.6129032258064516E-2</v>
      </c>
    </row>
    <row r="53" spans="1:28">
      <c r="A53" s="117" t="s">
        <v>98</v>
      </c>
      <c r="B53" s="117" t="s">
        <v>99</v>
      </c>
      <c r="C53" s="125">
        <v>281</v>
      </c>
      <c r="D53" s="125">
        <v>69</v>
      </c>
      <c r="E53" s="125">
        <v>62</v>
      </c>
      <c r="F53" s="126">
        <f t="shared" si="1"/>
        <v>219</v>
      </c>
      <c r="G53" s="211">
        <f t="shared" si="2"/>
        <v>7</v>
      </c>
      <c r="H53" s="204">
        <f t="shared" si="3"/>
        <v>3.1963470319634701E-2</v>
      </c>
      <c r="I53" s="125">
        <v>9625</v>
      </c>
      <c r="J53" s="125">
        <v>83</v>
      </c>
      <c r="K53" s="125">
        <v>99</v>
      </c>
      <c r="L53" s="126">
        <f t="shared" si="4"/>
        <v>9526</v>
      </c>
      <c r="M53" s="126">
        <f t="shared" si="5"/>
        <v>-16</v>
      </c>
      <c r="N53" s="126">
        <f t="shared" si="6"/>
        <v>-1.6796136888515641E-3</v>
      </c>
      <c r="O53" s="125"/>
      <c r="P53" s="125">
        <v>9353</v>
      </c>
      <c r="Q53" s="125">
        <v>764</v>
      </c>
      <c r="R53" s="125">
        <v>598</v>
      </c>
      <c r="S53" s="126">
        <f t="shared" si="7"/>
        <v>8755</v>
      </c>
      <c r="T53" s="126">
        <f t="shared" si="8"/>
        <v>166</v>
      </c>
      <c r="U53" s="126">
        <f t="shared" si="9"/>
        <v>1.8960593946316391E-2</v>
      </c>
      <c r="V53" s="125"/>
      <c r="W53" s="125">
        <v>7550</v>
      </c>
      <c r="X53" s="125">
        <v>558</v>
      </c>
      <c r="Y53" s="125">
        <v>382</v>
      </c>
      <c r="Z53" s="126">
        <f t="shared" si="10"/>
        <v>7168</v>
      </c>
      <c r="AA53" s="126">
        <f t="shared" si="11"/>
        <v>176</v>
      </c>
      <c r="AB53" s="126">
        <f t="shared" si="12"/>
        <v>2.4553571428571428E-2</v>
      </c>
    </row>
    <row r="54" spans="1:28">
      <c r="A54" s="117" t="s">
        <v>100</v>
      </c>
      <c r="B54" s="117" t="s">
        <v>101</v>
      </c>
      <c r="C54" s="125">
        <v>133</v>
      </c>
      <c r="D54" s="125">
        <v>47</v>
      </c>
      <c r="E54" s="125">
        <v>45</v>
      </c>
      <c r="F54" s="126">
        <f t="shared" si="1"/>
        <v>88</v>
      </c>
      <c r="G54" s="211">
        <f t="shared" si="2"/>
        <v>2</v>
      </c>
      <c r="H54" s="204">
        <f t="shared" si="3"/>
        <v>2.2727272727272728E-2</v>
      </c>
      <c r="I54" s="125">
        <v>2757</v>
      </c>
      <c r="J54" s="126">
        <v>14</v>
      </c>
      <c r="K54" s="126">
        <v>7</v>
      </c>
      <c r="L54" s="126">
        <f t="shared" si="4"/>
        <v>2750</v>
      </c>
      <c r="M54" s="126">
        <f t="shared" si="5"/>
        <v>7</v>
      </c>
      <c r="N54" s="126">
        <f t="shared" si="6"/>
        <v>2.5454545454545456E-3</v>
      </c>
      <c r="O54" s="125"/>
      <c r="P54" s="125">
        <v>2625</v>
      </c>
      <c r="Q54" s="125">
        <v>220</v>
      </c>
      <c r="R54" s="125">
        <v>147</v>
      </c>
      <c r="S54" s="126">
        <f t="shared" si="7"/>
        <v>2478</v>
      </c>
      <c r="T54" s="126">
        <f t="shared" si="8"/>
        <v>73</v>
      </c>
      <c r="U54" s="126">
        <f t="shared" si="9"/>
        <v>2.9459241323648102E-2</v>
      </c>
      <c r="V54" s="125"/>
      <c r="W54" s="125">
        <v>2133</v>
      </c>
      <c r="X54" s="125">
        <v>200</v>
      </c>
      <c r="Y54" s="125">
        <v>176</v>
      </c>
      <c r="Z54" s="126">
        <f t="shared" si="10"/>
        <v>1957</v>
      </c>
      <c r="AA54" s="126">
        <f t="shared" si="11"/>
        <v>24</v>
      </c>
      <c r="AB54" s="126">
        <f t="shared" si="12"/>
        <v>1.2263668880940215E-2</v>
      </c>
    </row>
    <row r="55" spans="1:28">
      <c r="A55" s="117" t="s">
        <v>102</v>
      </c>
      <c r="B55" s="117" t="s">
        <v>103</v>
      </c>
      <c r="C55" s="125">
        <v>195</v>
      </c>
      <c r="D55" s="125">
        <v>96</v>
      </c>
      <c r="E55" s="125">
        <v>68</v>
      </c>
      <c r="F55" s="126">
        <f t="shared" si="1"/>
        <v>127</v>
      </c>
      <c r="G55" s="211">
        <f t="shared" si="2"/>
        <v>28</v>
      </c>
      <c r="H55" s="204">
        <f t="shared" si="3"/>
        <v>0.22047244094488189</v>
      </c>
      <c r="I55" s="125">
        <v>3319</v>
      </c>
      <c r="J55" s="125">
        <v>4045</v>
      </c>
      <c r="K55" s="126">
        <v>7</v>
      </c>
      <c r="L55" s="126">
        <f t="shared" si="4"/>
        <v>3312</v>
      </c>
      <c r="M55" s="126">
        <f t="shared" si="5"/>
        <v>4038</v>
      </c>
      <c r="N55" s="126">
        <f t="shared" si="6"/>
        <v>1.2192028985507246</v>
      </c>
      <c r="O55" s="125"/>
      <c r="P55" s="125">
        <v>756</v>
      </c>
      <c r="Q55" s="125">
        <v>575</v>
      </c>
      <c r="R55" s="125">
        <v>503</v>
      </c>
      <c r="S55" s="126">
        <f t="shared" si="7"/>
        <v>253</v>
      </c>
      <c r="T55" s="126">
        <f t="shared" si="8"/>
        <v>72</v>
      </c>
      <c r="U55" s="126">
        <f t="shared" si="9"/>
        <v>0.28458498023715417</v>
      </c>
      <c r="V55" s="125"/>
      <c r="W55" s="125">
        <v>398</v>
      </c>
      <c r="X55" s="125">
        <v>115</v>
      </c>
      <c r="Y55" s="126">
        <v>12</v>
      </c>
      <c r="Z55" s="126">
        <f t="shared" si="10"/>
        <v>386</v>
      </c>
      <c r="AA55" s="126">
        <f t="shared" si="11"/>
        <v>103</v>
      </c>
      <c r="AB55" s="126">
        <f t="shared" si="12"/>
        <v>0.26683937823834197</v>
      </c>
    </row>
    <row r="56" spans="1:28">
      <c r="A56" s="117" t="s">
        <v>104</v>
      </c>
      <c r="B56" s="117" t="s">
        <v>105</v>
      </c>
      <c r="C56" s="125">
        <v>166</v>
      </c>
      <c r="D56" s="125">
        <v>102</v>
      </c>
      <c r="E56" s="125">
        <v>38</v>
      </c>
      <c r="F56" s="126">
        <f t="shared" si="1"/>
        <v>128</v>
      </c>
      <c r="G56" s="211">
        <f t="shared" si="2"/>
        <v>64</v>
      </c>
      <c r="H56" s="204">
        <f t="shared" si="3"/>
        <v>0.5</v>
      </c>
      <c r="I56" s="125">
        <v>8005</v>
      </c>
      <c r="J56" s="125">
        <v>9195</v>
      </c>
      <c r="K56" s="125">
        <v>3744</v>
      </c>
      <c r="L56" s="126">
        <f t="shared" si="4"/>
        <v>4261</v>
      </c>
      <c r="M56" s="126">
        <f t="shared" si="5"/>
        <v>5451</v>
      </c>
      <c r="N56" s="126">
        <f t="shared" si="6"/>
        <v>1.2792771649847454</v>
      </c>
      <c r="O56" s="125"/>
      <c r="P56" s="125">
        <v>2382</v>
      </c>
      <c r="Q56" s="125">
        <v>1482</v>
      </c>
      <c r="R56" s="125">
        <v>1024</v>
      </c>
      <c r="S56" s="126">
        <f t="shared" si="7"/>
        <v>1358</v>
      </c>
      <c r="T56" s="126">
        <f t="shared" si="8"/>
        <v>458</v>
      </c>
      <c r="U56" s="126">
        <f t="shared" si="9"/>
        <v>0.33726067746686306</v>
      </c>
      <c r="V56" s="125"/>
      <c r="W56" s="125">
        <v>3114</v>
      </c>
      <c r="X56" s="125">
        <v>2508</v>
      </c>
      <c r="Y56" s="125">
        <v>1875</v>
      </c>
      <c r="Z56" s="126">
        <f t="shared" si="10"/>
        <v>1239</v>
      </c>
      <c r="AA56" s="126">
        <f t="shared" si="11"/>
        <v>633</v>
      </c>
      <c r="AB56" s="126">
        <f t="shared" si="12"/>
        <v>0.51089588377723971</v>
      </c>
    </row>
    <row r="57" spans="1:28">
      <c r="A57" s="117" t="s">
        <v>106</v>
      </c>
      <c r="B57" s="117" t="s">
        <v>107</v>
      </c>
      <c r="C57" s="125">
        <v>102</v>
      </c>
      <c r="D57" s="126">
        <v>18</v>
      </c>
      <c r="E57" s="126">
        <v>20</v>
      </c>
      <c r="F57" s="126">
        <f t="shared" si="1"/>
        <v>82</v>
      </c>
      <c r="G57" s="211">
        <f t="shared" si="2"/>
        <v>-2</v>
      </c>
      <c r="H57" s="204">
        <f t="shared" si="3"/>
        <v>-2.4390243902439025E-2</v>
      </c>
      <c r="I57" s="125">
        <v>3787</v>
      </c>
      <c r="J57" s="126">
        <v>10</v>
      </c>
      <c r="K57" s="126">
        <v>4</v>
      </c>
      <c r="L57" s="126">
        <f t="shared" si="4"/>
        <v>3783</v>
      </c>
      <c r="M57" s="126">
        <f t="shared" si="5"/>
        <v>6</v>
      </c>
      <c r="N57" s="126">
        <f t="shared" si="6"/>
        <v>1.5860428231562252E-3</v>
      </c>
      <c r="O57" s="125"/>
      <c r="P57" s="125">
        <v>2606</v>
      </c>
      <c r="Q57" s="125">
        <v>54</v>
      </c>
      <c r="R57" s="125">
        <v>42</v>
      </c>
      <c r="S57" s="126">
        <f t="shared" si="7"/>
        <v>2564</v>
      </c>
      <c r="T57" s="126">
        <f t="shared" si="8"/>
        <v>12</v>
      </c>
      <c r="U57" s="126">
        <f t="shared" si="9"/>
        <v>4.6801872074882997E-3</v>
      </c>
      <c r="V57" s="125"/>
      <c r="W57" s="125">
        <v>2580</v>
      </c>
      <c r="X57" s="125">
        <v>34</v>
      </c>
      <c r="Y57" s="125">
        <v>22</v>
      </c>
      <c r="Z57" s="126">
        <f t="shared" si="10"/>
        <v>2558</v>
      </c>
      <c r="AA57" s="126">
        <f t="shared" si="11"/>
        <v>12</v>
      </c>
      <c r="AB57" s="126">
        <f t="shared" si="12"/>
        <v>4.6911649726348714E-3</v>
      </c>
    </row>
    <row r="58" spans="1:28">
      <c r="A58" s="117" t="s">
        <v>108</v>
      </c>
      <c r="B58" s="117" t="s">
        <v>109</v>
      </c>
      <c r="C58" s="125">
        <v>73</v>
      </c>
      <c r="D58" s="126">
        <v>6</v>
      </c>
      <c r="E58" s="126">
        <v>6</v>
      </c>
      <c r="F58" s="126">
        <f t="shared" si="1"/>
        <v>67</v>
      </c>
      <c r="G58" s="211">
        <f t="shared" si="2"/>
        <v>0</v>
      </c>
      <c r="H58" s="204">
        <f t="shared" si="3"/>
        <v>0</v>
      </c>
      <c r="I58" s="125">
        <v>2493</v>
      </c>
      <c r="J58" s="126">
        <v>12</v>
      </c>
      <c r="K58" s="126">
        <v>5</v>
      </c>
      <c r="L58" s="126">
        <f t="shared" si="4"/>
        <v>2488</v>
      </c>
      <c r="M58" s="126">
        <f t="shared" si="5"/>
        <v>7</v>
      </c>
      <c r="N58" s="126">
        <f t="shared" si="6"/>
        <v>2.8135048231511255E-3</v>
      </c>
      <c r="O58" s="125"/>
      <c r="P58" s="125">
        <v>1218</v>
      </c>
      <c r="Q58" s="125">
        <v>27</v>
      </c>
      <c r="R58" s="126">
        <v>19</v>
      </c>
      <c r="S58" s="126">
        <f t="shared" si="7"/>
        <v>1199</v>
      </c>
      <c r="T58" s="126">
        <f t="shared" si="8"/>
        <v>8</v>
      </c>
      <c r="U58" s="126">
        <f t="shared" si="9"/>
        <v>6.672226855713094E-3</v>
      </c>
      <c r="V58" s="125"/>
      <c r="W58" s="125">
        <v>1222</v>
      </c>
      <c r="X58" s="125">
        <v>19</v>
      </c>
      <c r="Y58" s="125">
        <v>26</v>
      </c>
      <c r="Z58" s="126">
        <f t="shared" si="10"/>
        <v>1196</v>
      </c>
      <c r="AA58" s="126">
        <f t="shared" si="11"/>
        <v>-7</v>
      </c>
      <c r="AB58" s="126">
        <f t="shared" si="12"/>
        <v>-5.8528428093645481E-3</v>
      </c>
    </row>
    <row r="59" spans="1:28">
      <c r="A59" s="117" t="s">
        <v>110</v>
      </c>
      <c r="B59" s="117" t="s">
        <v>111</v>
      </c>
      <c r="C59" s="125">
        <v>263</v>
      </c>
      <c r="D59" s="125">
        <v>39</v>
      </c>
      <c r="E59" s="125">
        <v>37</v>
      </c>
      <c r="F59" s="126">
        <f t="shared" si="1"/>
        <v>226</v>
      </c>
      <c r="G59" s="211">
        <f t="shared" si="2"/>
        <v>2</v>
      </c>
      <c r="H59" s="204">
        <f t="shared" si="3"/>
        <v>8.8495575221238937E-3</v>
      </c>
      <c r="I59" s="125">
        <v>14352</v>
      </c>
      <c r="J59" s="125">
        <v>58</v>
      </c>
      <c r="K59" s="125">
        <v>34</v>
      </c>
      <c r="L59" s="126">
        <f t="shared" si="4"/>
        <v>14318</v>
      </c>
      <c r="M59" s="126">
        <f t="shared" si="5"/>
        <v>24</v>
      </c>
      <c r="N59" s="126">
        <f t="shared" si="6"/>
        <v>1.6762117614191926E-3</v>
      </c>
      <c r="O59" s="125"/>
      <c r="P59" s="125">
        <v>6462</v>
      </c>
      <c r="Q59" s="125">
        <v>96</v>
      </c>
      <c r="R59" s="125">
        <v>80</v>
      </c>
      <c r="S59" s="126">
        <f t="shared" si="7"/>
        <v>6382</v>
      </c>
      <c r="T59" s="126">
        <f t="shared" si="8"/>
        <v>16</v>
      </c>
      <c r="U59" s="126">
        <f t="shared" si="9"/>
        <v>2.5070510811657787E-3</v>
      </c>
      <c r="V59" s="125"/>
      <c r="W59" s="125">
        <v>5755</v>
      </c>
      <c r="X59" s="125">
        <v>82</v>
      </c>
      <c r="Y59" s="125">
        <v>49</v>
      </c>
      <c r="Z59" s="126">
        <f t="shared" si="10"/>
        <v>5706</v>
      </c>
      <c r="AA59" s="126">
        <f t="shared" si="11"/>
        <v>33</v>
      </c>
      <c r="AB59" s="126">
        <f t="shared" si="12"/>
        <v>5.7833859095688745E-3</v>
      </c>
    </row>
    <row r="60" spans="1:28">
      <c r="A60" s="117" t="s">
        <v>112</v>
      </c>
      <c r="B60" s="117" t="s">
        <v>113</v>
      </c>
      <c r="C60" s="125">
        <v>29</v>
      </c>
      <c r="D60" s="126">
        <v>5</v>
      </c>
      <c r="E60" s="126">
        <v>5</v>
      </c>
      <c r="F60" s="126">
        <f t="shared" si="1"/>
        <v>24</v>
      </c>
      <c r="G60" s="211">
        <f t="shared" si="2"/>
        <v>0</v>
      </c>
      <c r="H60" s="204">
        <f t="shared" si="3"/>
        <v>0</v>
      </c>
      <c r="I60" s="125">
        <v>3852</v>
      </c>
      <c r="J60" s="126">
        <v>19</v>
      </c>
      <c r="K60" s="126">
        <v>5</v>
      </c>
      <c r="L60" s="126">
        <f t="shared" si="4"/>
        <v>3847</v>
      </c>
      <c r="M60" s="126">
        <f t="shared" si="5"/>
        <v>14</v>
      </c>
      <c r="N60" s="126">
        <f t="shared" si="6"/>
        <v>3.6391993761372499E-3</v>
      </c>
      <c r="O60" s="125"/>
      <c r="P60" s="125">
        <v>398</v>
      </c>
      <c r="Q60" s="125">
        <v>22</v>
      </c>
      <c r="R60" s="126">
        <v>14</v>
      </c>
      <c r="S60" s="126">
        <f t="shared" si="7"/>
        <v>384</v>
      </c>
      <c r="T60" s="126">
        <f t="shared" si="8"/>
        <v>8</v>
      </c>
      <c r="U60" s="126">
        <f t="shared" si="9"/>
        <v>2.0833333333333332E-2</v>
      </c>
      <c r="V60" s="125"/>
      <c r="W60" s="125">
        <v>1024</v>
      </c>
      <c r="X60" s="125">
        <v>48</v>
      </c>
      <c r="Y60" s="125">
        <v>26</v>
      </c>
      <c r="Z60" s="126">
        <f t="shared" si="10"/>
        <v>998</v>
      </c>
      <c r="AA60" s="126">
        <f t="shared" si="11"/>
        <v>22</v>
      </c>
      <c r="AB60" s="126">
        <f t="shared" si="12"/>
        <v>2.2044088176352707E-2</v>
      </c>
    </row>
    <row r="61" spans="1:28">
      <c r="A61" s="117" t="s">
        <v>114</v>
      </c>
      <c r="B61" s="117" t="s">
        <v>115</v>
      </c>
      <c r="C61" s="125">
        <v>181</v>
      </c>
      <c r="D61" s="125">
        <v>65</v>
      </c>
      <c r="E61" s="125">
        <v>67</v>
      </c>
      <c r="F61" s="126">
        <f t="shared" si="1"/>
        <v>114</v>
      </c>
      <c r="G61" s="211">
        <f t="shared" si="2"/>
        <v>-2</v>
      </c>
      <c r="H61" s="204">
        <f t="shared" si="3"/>
        <v>-1.7543859649122806E-2</v>
      </c>
      <c r="I61" s="125">
        <v>1679</v>
      </c>
      <c r="J61" s="126">
        <v>13</v>
      </c>
      <c r="K61" s="126">
        <v>9</v>
      </c>
      <c r="L61" s="126">
        <f t="shared" si="4"/>
        <v>1670</v>
      </c>
      <c r="M61" s="126">
        <f t="shared" si="5"/>
        <v>4</v>
      </c>
      <c r="N61" s="126">
        <f t="shared" si="6"/>
        <v>2.3952095808383233E-3</v>
      </c>
      <c r="O61" s="125"/>
      <c r="P61" s="125">
        <v>2401</v>
      </c>
      <c r="Q61" s="125">
        <v>496</v>
      </c>
      <c r="R61" s="125">
        <v>491</v>
      </c>
      <c r="S61" s="126">
        <f t="shared" si="7"/>
        <v>1910</v>
      </c>
      <c r="T61" s="126">
        <f t="shared" si="8"/>
        <v>5</v>
      </c>
      <c r="U61" s="126">
        <f t="shared" si="9"/>
        <v>2.617801047120419E-3</v>
      </c>
      <c r="V61" s="125"/>
      <c r="W61" s="125">
        <v>1805</v>
      </c>
      <c r="X61" s="125">
        <v>254</v>
      </c>
      <c r="Y61" s="125">
        <v>201</v>
      </c>
      <c r="Z61" s="126">
        <f t="shared" si="10"/>
        <v>1604</v>
      </c>
      <c r="AA61" s="126">
        <f t="shared" si="11"/>
        <v>53</v>
      </c>
      <c r="AB61" s="126">
        <f t="shared" si="12"/>
        <v>3.3042394014962596E-2</v>
      </c>
    </row>
    <row r="62" spans="1:28">
      <c r="A62" s="117" t="s">
        <v>116</v>
      </c>
      <c r="B62" s="117" t="s">
        <v>117</v>
      </c>
      <c r="C62" s="125">
        <v>74</v>
      </c>
      <c r="D62" s="126">
        <v>5</v>
      </c>
      <c r="E62" s="126">
        <v>7</v>
      </c>
      <c r="F62" s="126">
        <f t="shared" si="1"/>
        <v>67</v>
      </c>
      <c r="G62" s="211">
        <f t="shared" si="2"/>
        <v>-2</v>
      </c>
      <c r="H62" s="204">
        <f t="shared" si="3"/>
        <v>-2.9850746268656716E-2</v>
      </c>
      <c r="I62" s="125">
        <v>2247</v>
      </c>
      <c r="J62" s="126">
        <v>10</v>
      </c>
      <c r="K62" s="126">
        <v>10</v>
      </c>
      <c r="L62" s="126">
        <f t="shared" si="4"/>
        <v>2237</v>
      </c>
      <c r="M62" s="126">
        <f t="shared" si="5"/>
        <v>0</v>
      </c>
      <c r="N62" s="126">
        <f t="shared" si="6"/>
        <v>0</v>
      </c>
      <c r="O62" s="125"/>
      <c r="P62" s="125">
        <v>1468</v>
      </c>
      <c r="Q62" s="125">
        <v>81</v>
      </c>
      <c r="R62" s="125">
        <v>73</v>
      </c>
      <c r="S62" s="126">
        <f t="shared" si="7"/>
        <v>1395</v>
      </c>
      <c r="T62" s="126">
        <f t="shared" si="8"/>
        <v>8</v>
      </c>
      <c r="U62" s="126">
        <f t="shared" si="9"/>
        <v>5.7347670250896057E-3</v>
      </c>
      <c r="V62" s="125"/>
      <c r="W62" s="125">
        <v>1466</v>
      </c>
      <c r="X62" s="125">
        <v>117</v>
      </c>
      <c r="Y62" s="125">
        <v>73</v>
      </c>
      <c r="Z62" s="126">
        <f t="shared" si="10"/>
        <v>1393</v>
      </c>
      <c r="AA62" s="126">
        <f t="shared" si="11"/>
        <v>44</v>
      </c>
      <c r="AB62" s="126">
        <f t="shared" si="12"/>
        <v>3.1586503948312993E-2</v>
      </c>
    </row>
    <row r="63" spans="1:28">
      <c r="A63" s="117" t="s">
        <v>118</v>
      </c>
      <c r="B63" s="117" t="s">
        <v>119</v>
      </c>
      <c r="C63" s="125">
        <v>289</v>
      </c>
      <c r="D63" s="125">
        <v>288</v>
      </c>
      <c r="E63" s="125">
        <v>205</v>
      </c>
      <c r="F63" s="126">
        <f t="shared" si="1"/>
        <v>84</v>
      </c>
      <c r="G63" s="211">
        <f t="shared" si="2"/>
        <v>83</v>
      </c>
      <c r="H63" s="204">
        <f t="shared" si="3"/>
        <v>0.98809523809523814</v>
      </c>
      <c r="I63" s="125">
        <v>1498</v>
      </c>
      <c r="J63" s="125">
        <v>1632</v>
      </c>
      <c r="K63" s="126">
        <v>11</v>
      </c>
      <c r="L63" s="126">
        <f t="shared" si="4"/>
        <v>1487</v>
      </c>
      <c r="M63" s="126">
        <f t="shared" si="5"/>
        <v>1621</v>
      </c>
      <c r="N63" s="126">
        <f t="shared" si="6"/>
        <v>1.090114324142569</v>
      </c>
      <c r="O63" s="125"/>
      <c r="P63" s="125">
        <v>1767</v>
      </c>
      <c r="Q63" s="125">
        <v>1531</v>
      </c>
      <c r="R63" s="125">
        <v>275</v>
      </c>
      <c r="S63" s="126">
        <f t="shared" si="7"/>
        <v>1492</v>
      </c>
      <c r="T63" s="126">
        <f t="shared" si="8"/>
        <v>1256</v>
      </c>
      <c r="U63" s="126">
        <f t="shared" si="9"/>
        <v>0.8418230563002681</v>
      </c>
      <c r="V63" s="125"/>
      <c r="W63" s="125">
        <v>1591</v>
      </c>
      <c r="X63" s="125">
        <v>1309</v>
      </c>
      <c r="Y63" s="125">
        <v>123</v>
      </c>
      <c r="Z63" s="126">
        <f t="shared" si="10"/>
        <v>1468</v>
      </c>
      <c r="AA63" s="126">
        <f t="shared" si="11"/>
        <v>1186</v>
      </c>
      <c r="AB63" s="126">
        <f t="shared" si="12"/>
        <v>0.80790190735694822</v>
      </c>
    </row>
    <row r="64" spans="1:28">
      <c r="A64" s="117" t="s">
        <v>120</v>
      </c>
      <c r="B64" s="117" t="s">
        <v>121</v>
      </c>
      <c r="C64" s="126">
        <v>6</v>
      </c>
      <c r="D64" s="126">
        <v>11</v>
      </c>
      <c r="E64" s="126">
        <v>10</v>
      </c>
      <c r="F64" s="126">
        <f t="shared" si="1"/>
        <v>-4</v>
      </c>
      <c r="G64" s="211">
        <f t="shared" si="2"/>
        <v>1</v>
      </c>
      <c r="H64" s="204">
        <f t="shared" si="3"/>
        <v>-0.25</v>
      </c>
      <c r="I64" s="126">
        <v>12</v>
      </c>
      <c r="J64" s="126">
        <v>10</v>
      </c>
      <c r="K64" s="126">
        <v>12</v>
      </c>
      <c r="L64" s="126">
        <f t="shared" si="4"/>
        <v>0</v>
      </c>
      <c r="M64" s="126">
        <f t="shared" si="5"/>
        <v>-2</v>
      </c>
      <c r="N64" s="126" t="e">
        <f t="shared" si="6"/>
        <v>#DIV/0!</v>
      </c>
      <c r="O64" s="125"/>
      <c r="P64" s="126">
        <v>8</v>
      </c>
      <c r="Q64" s="126">
        <v>6</v>
      </c>
      <c r="R64" s="126">
        <v>12</v>
      </c>
      <c r="S64" s="126">
        <f t="shared" si="7"/>
        <v>-4</v>
      </c>
      <c r="T64" s="126">
        <f t="shared" si="8"/>
        <v>-6</v>
      </c>
      <c r="U64" s="126">
        <f t="shared" si="9"/>
        <v>1.5</v>
      </c>
      <c r="V64" s="125"/>
      <c r="W64" s="126">
        <v>5</v>
      </c>
      <c r="X64" s="126">
        <v>6</v>
      </c>
      <c r="Y64" s="126">
        <v>8</v>
      </c>
      <c r="Z64" s="126">
        <f t="shared" si="10"/>
        <v>-3</v>
      </c>
      <c r="AA64" s="126">
        <f t="shared" si="11"/>
        <v>-2</v>
      </c>
      <c r="AB64" s="126">
        <f t="shared" si="12"/>
        <v>0.66666666666666663</v>
      </c>
    </row>
    <row r="65" spans="1:28">
      <c r="A65" s="117" t="s">
        <v>122</v>
      </c>
      <c r="B65" s="117" t="s">
        <v>123</v>
      </c>
      <c r="C65" s="126">
        <v>10</v>
      </c>
      <c r="D65" s="126">
        <v>11</v>
      </c>
      <c r="E65" s="126">
        <v>20</v>
      </c>
      <c r="F65" s="126">
        <f t="shared" si="1"/>
        <v>-10</v>
      </c>
      <c r="G65" s="211">
        <f t="shared" si="2"/>
        <v>-9</v>
      </c>
      <c r="H65" s="204">
        <f t="shared" si="3"/>
        <v>0.9</v>
      </c>
      <c r="I65" s="126">
        <v>21</v>
      </c>
      <c r="J65" s="126">
        <v>13</v>
      </c>
      <c r="K65" s="126">
        <v>8</v>
      </c>
      <c r="L65" s="126">
        <f t="shared" si="4"/>
        <v>13</v>
      </c>
      <c r="M65" s="126">
        <f t="shared" si="5"/>
        <v>5</v>
      </c>
      <c r="N65" s="126">
        <f t="shared" si="6"/>
        <v>0.38461538461538464</v>
      </c>
      <c r="O65" s="125"/>
      <c r="P65" s="126">
        <v>15</v>
      </c>
      <c r="Q65" s="126">
        <v>9</v>
      </c>
      <c r="R65" s="126">
        <v>15</v>
      </c>
      <c r="S65" s="126">
        <f t="shared" si="7"/>
        <v>0</v>
      </c>
      <c r="T65" s="126">
        <f t="shared" si="8"/>
        <v>-6</v>
      </c>
      <c r="U65" s="126" t="e">
        <f t="shared" si="9"/>
        <v>#DIV/0!</v>
      </c>
      <c r="V65" s="125"/>
      <c r="W65" s="125">
        <v>17</v>
      </c>
      <c r="X65" s="126">
        <v>14</v>
      </c>
      <c r="Y65" s="126">
        <v>8</v>
      </c>
      <c r="Z65" s="126">
        <f t="shared" si="10"/>
        <v>9</v>
      </c>
      <c r="AA65" s="126">
        <f t="shared" si="11"/>
        <v>6</v>
      </c>
      <c r="AB65" s="126">
        <f t="shared" si="12"/>
        <v>0.66666666666666663</v>
      </c>
    </row>
    <row r="66" spans="1:28">
      <c r="A66" s="117" t="s">
        <v>124</v>
      </c>
      <c r="B66" s="117" t="s">
        <v>125</v>
      </c>
      <c r="C66" s="126">
        <v>2</v>
      </c>
      <c r="D66" s="126">
        <v>0</v>
      </c>
      <c r="E66" s="126">
        <v>0</v>
      </c>
      <c r="F66" s="126">
        <f t="shared" si="1"/>
        <v>2</v>
      </c>
      <c r="G66" s="211">
        <f t="shared" si="2"/>
        <v>0</v>
      </c>
      <c r="H66" s="204">
        <f t="shared" si="3"/>
        <v>0</v>
      </c>
      <c r="I66" s="125">
        <v>2045</v>
      </c>
      <c r="J66" s="126">
        <v>1</v>
      </c>
      <c r="K66" s="126">
        <v>5</v>
      </c>
      <c r="L66" s="126">
        <f t="shared" si="4"/>
        <v>2040</v>
      </c>
      <c r="M66" s="126">
        <f t="shared" si="5"/>
        <v>-4</v>
      </c>
      <c r="N66" s="126">
        <f t="shared" si="6"/>
        <v>-1.9607843137254902E-3</v>
      </c>
      <c r="O66" s="125"/>
      <c r="P66" s="125">
        <v>107</v>
      </c>
      <c r="Q66" s="126">
        <v>2</v>
      </c>
      <c r="R66" s="126">
        <v>4</v>
      </c>
      <c r="S66" s="126">
        <f t="shared" si="7"/>
        <v>103</v>
      </c>
      <c r="T66" s="126">
        <f t="shared" si="8"/>
        <v>-2</v>
      </c>
      <c r="U66" s="126">
        <f t="shared" si="9"/>
        <v>-1.9417475728155338E-2</v>
      </c>
      <c r="V66" s="125"/>
      <c r="W66" s="125">
        <v>296</v>
      </c>
      <c r="X66" s="126">
        <v>7</v>
      </c>
      <c r="Y66" s="126">
        <v>1</v>
      </c>
      <c r="Z66" s="126">
        <f t="shared" si="10"/>
        <v>295</v>
      </c>
      <c r="AA66" s="126">
        <f t="shared" si="11"/>
        <v>6</v>
      </c>
      <c r="AB66" s="126">
        <f t="shared" si="12"/>
        <v>2.0338983050847456E-2</v>
      </c>
    </row>
    <row r="67" spans="1:28">
      <c r="A67" s="117" t="s">
        <v>126</v>
      </c>
      <c r="B67" s="117" t="s">
        <v>127</v>
      </c>
      <c r="C67" s="126">
        <v>4</v>
      </c>
      <c r="D67" s="126">
        <v>5</v>
      </c>
      <c r="E67" s="126">
        <v>5</v>
      </c>
      <c r="F67" s="126">
        <f t="shared" si="1"/>
        <v>-1</v>
      </c>
      <c r="G67" s="211">
        <f t="shared" si="2"/>
        <v>0</v>
      </c>
      <c r="H67" s="204">
        <f t="shared" si="3"/>
        <v>0</v>
      </c>
      <c r="I67" s="126">
        <v>3</v>
      </c>
      <c r="J67" s="126">
        <v>0</v>
      </c>
      <c r="K67" s="126">
        <v>0</v>
      </c>
      <c r="L67" s="126">
        <f t="shared" si="4"/>
        <v>3</v>
      </c>
      <c r="M67" s="126">
        <f t="shared" si="5"/>
        <v>0</v>
      </c>
      <c r="N67" s="126">
        <f t="shared" si="6"/>
        <v>0</v>
      </c>
      <c r="O67" s="125"/>
      <c r="P67" s="126">
        <v>4</v>
      </c>
      <c r="Q67" s="126">
        <v>2</v>
      </c>
      <c r="R67" s="126">
        <v>0</v>
      </c>
      <c r="S67" s="126">
        <f t="shared" si="7"/>
        <v>4</v>
      </c>
      <c r="T67" s="126">
        <f t="shared" si="8"/>
        <v>2</v>
      </c>
      <c r="U67" s="126">
        <f t="shared" si="9"/>
        <v>0.5</v>
      </c>
      <c r="V67" s="125"/>
      <c r="W67" s="126">
        <v>1</v>
      </c>
      <c r="X67" s="126">
        <v>1</v>
      </c>
      <c r="Y67" s="126">
        <v>1</v>
      </c>
      <c r="Z67" s="126">
        <f t="shared" si="10"/>
        <v>0</v>
      </c>
      <c r="AA67" s="126">
        <f t="shared" si="11"/>
        <v>0</v>
      </c>
      <c r="AB67" s="126" t="e">
        <f t="shared" si="12"/>
        <v>#DIV/0!</v>
      </c>
    </row>
    <row r="68" spans="1:28">
      <c r="A68" s="117" t="s">
        <v>128</v>
      </c>
      <c r="B68" s="117" t="s">
        <v>129</v>
      </c>
      <c r="C68" s="125">
        <v>263</v>
      </c>
      <c r="D68" s="125">
        <v>178</v>
      </c>
      <c r="E68" s="125">
        <v>192</v>
      </c>
      <c r="F68" s="126">
        <f t="shared" si="1"/>
        <v>71</v>
      </c>
      <c r="G68" s="211">
        <f t="shared" si="2"/>
        <v>-14</v>
      </c>
      <c r="H68" s="204">
        <f t="shared" si="3"/>
        <v>-0.19718309859154928</v>
      </c>
      <c r="I68" s="125">
        <v>2124</v>
      </c>
      <c r="J68" s="125">
        <v>26</v>
      </c>
      <c r="K68" s="126">
        <v>12</v>
      </c>
      <c r="L68" s="126">
        <f t="shared" si="4"/>
        <v>2112</v>
      </c>
      <c r="M68" s="126">
        <f t="shared" si="5"/>
        <v>14</v>
      </c>
      <c r="N68" s="126">
        <f t="shared" si="6"/>
        <v>6.628787878787879E-3</v>
      </c>
      <c r="O68" s="125"/>
      <c r="P68" s="125">
        <v>1541</v>
      </c>
      <c r="Q68" s="125">
        <v>276</v>
      </c>
      <c r="R68" s="125">
        <v>211</v>
      </c>
      <c r="S68" s="126">
        <f t="shared" si="7"/>
        <v>1330</v>
      </c>
      <c r="T68" s="126">
        <f t="shared" si="8"/>
        <v>65</v>
      </c>
      <c r="U68" s="126">
        <f t="shared" si="9"/>
        <v>4.8872180451127817E-2</v>
      </c>
      <c r="V68" s="125"/>
      <c r="W68" s="125">
        <v>1255</v>
      </c>
      <c r="X68" s="125">
        <v>133</v>
      </c>
      <c r="Y68" s="125">
        <v>69</v>
      </c>
      <c r="Z68" s="126">
        <f t="shared" si="10"/>
        <v>1186</v>
      </c>
      <c r="AA68" s="126">
        <f t="shared" si="11"/>
        <v>64</v>
      </c>
      <c r="AB68" s="126">
        <f t="shared" si="12"/>
        <v>5.3962900505902189E-2</v>
      </c>
    </row>
    <row r="69" spans="1:28">
      <c r="A69" s="117" t="s">
        <v>130</v>
      </c>
      <c r="B69" s="117" t="s">
        <v>131</v>
      </c>
      <c r="C69" s="126">
        <v>2</v>
      </c>
      <c r="D69" s="126">
        <v>2</v>
      </c>
      <c r="E69" s="126">
        <v>1</v>
      </c>
      <c r="F69" s="126">
        <f t="shared" si="1"/>
        <v>1</v>
      </c>
      <c r="G69" s="211">
        <f t="shared" si="2"/>
        <v>1</v>
      </c>
      <c r="H69" s="204">
        <f t="shared" si="3"/>
        <v>1</v>
      </c>
      <c r="I69" s="126">
        <v>9</v>
      </c>
      <c r="J69" s="126">
        <v>4</v>
      </c>
      <c r="K69" s="126">
        <v>4</v>
      </c>
      <c r="L69" s="126">
        <f t="shared" si="4"/>
        <v>5</v>
      </c>
      <c r="M69" s="126">
        <f t="shared" si="5"/>
        <v>0</v>
      </c>
      <c r="N69" s="126">
        <f t="shared" si="6"/>
        <v>0</v>
      </c>
      <c r="O69" s="125"/>
      <c r="P69" s="126">
        <v>10</v>
      </c>
      <c r="Q69" s="126">
        <v>6</v>
      </c>
      <c r="R69" s="126">
        <v>2</v>
      </c>
      <c r="S69" s="126">
        <f t="shared" si="7"/>
        <v>8</v>
      </c>
      <c r="T69" s="126">
        <f t="shared" si="8"/>
        <v>4</v>
      </c>
      <c r="U69" s="126">
        <f t="shared" si="9"/>
        <v>0.5</v>
      </c>
      <c r="V69" s="125"/>
      <c r="W69" s="126">
        <v>9</v>
      </c>
      <c r="X69" s="126">
        <v>3</v>
      </c>
      <c r="Y69" s="126">
        <v>0</v>
      </c>
      <c r="Z69" s="126">
        <f t="shared" si="10"/>
        <v>9</v>
      </c>
      <c r="AA69" s="126">
        <f t="shared" si="11"/>
        <v>3</v>
      </c>
      <c r="AB69" s="126">
        <f t="shared" si="12"/>
        <v>0.33333333333333331</v>
      </c>
    </row>
    <row r="70" spans="1:28">
      <c r="A70" s="117" t="s">
        <v>132</v>
      </c>
      <c r="B70" s="117" t="s">
        <v>133</v>
      </c>
      <c r="C70" s="125">
        <v>197</v>
      </c>
      <c r="D70" s="125">
        <v>43</v>
      </c>
      <c r="E70" s="125">
        <v>51</v>
      </c>
      <c r="F70" s="126">
        <f t="shared" si="1"/>
        <v>146</v>
      </c>
      <c r="G70" s="211">
        <f t="shared" si="2"/>
        <v>-8</v>
      </c>
      <c r="H70" s="204">
        <f t="shared" si="3"/>
        <v>-5.4794520547945202E-2</v>
      </c>
      <c r="I70" s="125">
        <v>2245</v>
      </c>
      <c r="J70" s="125">
        <v>393</v>
      </c>
      <c r="K70" s="125">
        <v>300</v>
      </c>
      <c r="L70" s="126">
        <f t="shared" si="4"/>
        <v>1945</v>
      </c>
      <c r="M70" s="126">
        <f t="shared" si="5"/>
        <v>93</v>
      </c>
      <c r="N70" s="126">
        <f t="shared" si="6"/>
        <v>4.7814910025706939E-2</v>
      </c>
      <c r="O70" s="125"/>
      <c r="P70" s="125">
        <v>1713</v>
      </c>
      <c r="Q70" s="125">
        <v>224</v>
      </c>
      <c r="R70" s="125">
        <v>218</v>
      </c>
      <c r="S70" s="126">
        <f t="shared" si="7"/>
        <v>1495</v>
      </c>
      <c r="T70" s="126">
        <f t="shared" si="8"/>
        <v>6</v>
      </c>
      <c r="U70" s="126">
        <f t="shared" si="9"/>
        <v>4.0133779264214043E-3</v>
      </c>
      <c r="V70" s="125"/>
      <c r="W70" s="125">
        <v>1821</v>
      </c>
      <c r="X70" s="125">
        <v>218</v>
      </c>
      <c r="Y70" s="125">
        <v>141</v>
      </c>
      <c r="Z70" s="126">
        <f t="shared" si="10"/>
        <v>1680</v>
      </c>
      <c r="AA70" s="126">
        <f t="shared" si="11"/>
        <v>77</v>
      </c>
      <c r="AB70" s="126">
        <f t="shared" si="12"/>
        <v>4.583333333333333E-2</v>
      </c>
    </row>
    <row r="71" spans="1:28">
      <c r="A71" s="117" t="s">
        <v>134</v>
      </c>
      <c r="B71" s="117" t="s">
        <v>135</v>
      </c>
      <c r="C71" s="125">
        <v>23</v>
      </c>
      <c r="D71" s="126">
        <v>5</v>
      </c>
      <c r="E71" s="126">
        <v>8</v>
      </c>
      <c r="F71" s="126">
        <f t="shared" si="1"/>
        <v>15</v>
      </c>
      <c r="G71" s="211">
        <f t="shared" si="2"/>
        <v>-3</v>
      </c>
      <c r="H71" s="204">
        <f t="shared" si="3"/>
        <v>-0.2</v>
      </c>
      <c r="I71" s="125">
        <v>740</v>
      </c>
      <c r="J71" s="126">
        <v>4</v>
      </c>
      <c r="K71" s="126">
        <v>2</v>
      </c>
      <c r="L71" s="126">
        <f t="shared" si="4"/>
        <v>738</v>
      </c>
      <c r="M71" s="126">
        <f t="shared" si="5"/>
        <v>2</v>
      </c>
      <c r="N71" s="126">
        <f t="shared" si="6"/>
        <v>2.7100271002710027E-3</v>
      </c>
      <c r="O71" s="125"/>
      <c r="P71" s="125">
        <v>2403</v>
      </c>
      <c r="Q71" s="125">
        <v>115</v>
      </c>
      <c r="R71" s="125">
        <v>94</v>
      </c>
      <c r="S71" s="126">
        <f t="shared" si="7"/>
        <v>2309</v>
      </c>
      <c r="T71" s="126">
        <f t="shared" si="8"/>
        <v>21</v>
      </c>
      <c r="U71" s="126">
        <f t="shared" si="9"/>
        <v>9.0948462537895191E-3</v>
      </c>
      <c r="V71" s="125"/>
      <c r="W71" s="125">
        <v>2306</v>
      </c>
      <c r="X71" s="125">
        <v>43</v>
      </c>
      <c r="Y71" s="125">
        <v>23</v>
      </c>
      <c r="Z71" s="126">
        <f t="shared" si="10"/>
        <v>2283</v>
      </c>
      <c r="AA71" s="126">
        <f t="shared" si="11"/>
        <v>20</v>
      </c>
      <c r="AB71" s="126">
        <f t="shared" si="12"/>
        <v>8.7604029785370123E-3</v>
      </c>
    </row>
    <row r="72" spans="1:28">
      <c r="A72" s="117" t="s">
        <v>136</v>
      </c>
      <c r="B72" s="117" t="s">
        <v>137</v>
      </c>
      <c r="C72" s="126">
        <v>7</v>
      </c>
      <c r="D72" s="126">
        <v>4</v>
      </c>
      <c r="E72" s="126">
        <v>0</v>
      </c>
      <c r="F72" s="126">
        <f t="shared" si="1"/>
        <v>7</v>
      </c>
      <c r="G72" s="211">
        <f t="shared" si="2"/>
        <v>4</v>
      </c>
      <c r="H72" s="204">
        <f t="shared" si="3"/>
        <v>0.5714285714285714</v>
      </c>
      <c r="I72" s="126">
        <v>6</v>
      </c>
      <c r="J72" s="126">
        <v>1</v>
      </c>
      <c r="K72" s="126">
        <v>2</v>
      </c>
      <c r="L72" s="126">
        <f t="shared" si="4"/>
        <v>4</v>
      </c>
      <c r="M72" s="126">
        <f t="shared" si="5"/>
        <v>-1</v>
      </c>
      <c r="N72" s="126">
        <f t="shared" si="6"/>
        <v>-0.25</v>
      </c>
      <c r="O72" s="125"/>
      <c r="P72" s="126">
        <v>4</v>
      </c>
      <c r="Q72" s="126">
        <v>4</v>
      </c>
      <c r="R72" s="126">
        <v>2</v>
      </c>
      <c r="S72" s="126">
        <f t="shared" si="7"/>
        <v>2</v>
      </c>
      <c r="T72" s="126">
        <f t="shared" si="8"/>
        <v>2</v>
      </c>
      <c r="U72" s="126">
        <f t="shared" si="9"/>
        <v>1</v>
      </c>
      <c r="V72" s="125"/>
      <c r="W72" s="126">
        <v>4</v>
      </c>
      <c r="X72" s="126">
        <v>3</v>
      </c>
      <c r="Y72" s="126">
        <v>6</v>
      </c>
      <c r="Z72" s="126">
        <f t="shared" si="10"/>
        <v>-2</v>
      </c>
      <c r="AA72" s="126">
        <f t="shared" si="11"/>
        <v>-3</v>
      </c>
      <c r="AB72" s="126">
        <f t="shared" si="12"/>
        <v>1.5</v>
      </c>
    </row>
    <row r="73" spans="1:28">
      <c r="A73" s="117" t="s">
        <v>138</v>
      </c>
      <c r="B73" s="117" t="s">
        <v>139</v>
      </c>
      <c r="C73" s="126">
        <v>0</v>
      </c>
      <c r="D73" s="126">
        <v>1</v>
      </c>
      <c r="E73" s="126">
        <v>0</v>
      </c>
      <c r="F73" s="126">
        <f t="shared" si="1"/>
        <v>0</v>
      </c>
      <c r="G73" s="211">
        <f t="shared" si="2"/>
        <v>1</v>
      </c>
      <c r="H73" s="204" t="e">
        <f t="shared" si="3"/>
        <v>#DIV/0!</v>
      </c>
      <c r="I73" s="126">
        <v>15</v>
      </c>
      <c r="J73" s="126">
        <v>1</v>
      </c>
      <c r="K73" s="126">
        <v>2</v>
      </c>
      <c r="L73" s="126">
        <f t="shared" si="4"/>
        <v>13</v>
      </c>
      <c r="M73" s="126">
        <f t="shared" si="5"/>
        <v>-1</v>
      </c>
      <c r="N73" s="126">
        <f t="shared" si="6"/>
        <v>-7.6923076923076927E-2</v>
      </c>
      <c r="O73" s="125"/>
      <c r="P73" s="126">
        <v>9</v>
      </c>
      <c r="Q73" s="126">
        <v>2</v>
      </c>
      <c r="R73" s="126">
        <v>5</v>
      </c>
      <c r="S73" s="126">
        <f t="shared" si="7"/>
        <v>4</v>
      </c>
      <c r="T73" s="126">
        <f t="shared" si="8"/>
        <v>-3</v>
      </c>
      <c r="U73" s="126">
        <f t="shared" si="9"/>
        <v>-0.75</v>
      </c>
      <c r="V73" s="125"/>
      <c r="W73" s="126">
        <v>2</v>
      </c>
      <c r="X73" s="126">
        <v>5</v>
      </c>
      <c r="Y73" s="126">
        <v>2</v>
      </c>
      <c r="Z73" s="126">
        <f t="shared" si="10"/>
        <v>0</v>
      </c>
      <c r="AA73" s="126">
        <f t="shared" si="11"/>
        <v>3</v>
      </c>
      <c r="AB73" s="126" t="e">
        <f t="shared" si="12"/>
        <v>#DIV/0!</v>
      </c>
    </row>
    <row r="74" spans="1:28">
      <c r="A74" s="117" t="s">
        <v>140</v>
      </c>
      <c r="B74" s="117" t="s">
        <v>141</v>
      </c>
      <c r="C74" s="126">
        <v>3</v>
      </c>
      <c r="D74" s="126">
        <v>4</v>
      </c>
      <c r="E74" s="126">
        <v>4</v>
      </c>
      <c r="F74" s="126">
        <f t="shared" si="1"/>
        <v>-1</v>
      </c>
      <c r="G74" s="211">
        <f t="shared" si="2"/>
        <v>0</v>
      </c>
      <c r="H74" s="204">
        <f t="shared" si="3"/>
        <v>0</v>
      </c>
      <c r="I74" s="126">
        <v>7</v>
      </c>
      <c r="J74" s="126">
        <v>8</v>
      </c>
      <c r="K74" s="126">
        <v>5</v>
      </c>
      <c r="L74" s="126">
        <f t="shared" si="4"/>
        <v>2</v>
      </c>
      <c r="M74" s="126">
        <f t="shared" si="5"/>
        <v>3</v>
      </c>
      <c r="N74" s="126">
        <f t="shared" si="6"/>
        <v>1.5</v>
      </c>
      <c r="O74" s="125"/>
      <c r="P74" s="126">
        <v>3</v>
      </c>
      <c r="Q74" s="126">
        <v>4</v>
      </c>
      <c r="R74" s="126">
        <v>1</v>
      </c>
      <c r="S74" s="126">
        <f t="shared" si="7"/>
        <v>2</v>
      </c>
      <c r="T74" s="126">
        <f t="shared" si="8"/>
        <v>3</v>
      </c>
      <c r="U74" s="126">
        <f t="shared" si="9"/>
        <v>1.5</v>
      </c>
      <c r="V74" s="125"/>
      <c r="W74" s="126">
        <v>9</v>
      </c>
      <c r="X74" s="126">
        <v>1</v>
      </c>
      <c r="Y74" s="126">
        <v>5</v>
      </c>
      <c r="Z74" s="126">
        <f t="shared" si="10"/>
        <v>4</v>
      </c>
      <c r="AA74" s="126">
        <f t="shared" si="11"/>
        <v>-4</v>
      </c>
      <c r="AB74" s="126">
        <f t="shared" si="12"/>
        <v>-1</v>
      </c>
    </row>
    <row r="75" spans="1:28">
      <c r="A75" s="117" t="s">
        <v>142</v>
      </c>
      <c r="B75" s="117" t="s">
        <v>143</v>
      </c>
      <c r="C75" s="125">
        <v>194</v>
      </c>
      <c r="D75" s="125">
        <v>163</v>
      </c>
      <c r="E75" s="125">
        <v>92</v>
      </c>
      <c r="F75" s="126">
        <f t="shared" si="1"/>
        <v>102</v>
      </c>
      <c r="G75" s="211">
        <f t="shared" si="2"/>
        <v>71</v>
      </c>
      <c r="H75" s="204">
        <f t="shared" si="3"/>
        <v>0.69607843137254899</v>
      </c>
      <c r="I75" s="125">
        <v>7206</v>
      </c>
      <c r="J75" s="125">
        <v>8627</v>
      </c>
      <c r="K75" s="125">
        <v>2119</v>
      </c>
      <c r="L75" s="126">
        <f t="shared" si="4"/>
        <v>5087</v>
      </c>
      <c r="M75" s="126">
        <f t="shared" si="5"/>
        <v>6508</v>
      </c>
      <c r="N75" s="126">
        <f t="shared" si="6"/>
        <v>1.2793394928248476</v>
      </c>
      <c r="O75" s="125"/>
      <c r="P75" s="125">
        <v>2819</v>
      </c>
      <c r="Q75" s="125">
        <v>2213</v>
      </c>
      <c r="R75" s="125">
        <v>632</v>
      </c>
      <c r="S75" s="126">
        <f t="shared" si="7"/>
        <v>2187</v>
      </c>
      <c r="T75" s="126">
        <f t="shared" si="8"/>
        <v>1581</v>
      </c>
      <c r="U75" s="126">
        <f t="shared" si="9"/>
        <v>0.72290809327846361</v>
      </c>
      <c r="V75" s="125"/>
      <c r="W75" s="125">
        <v>2807</v>
      </c>
      <c r="X75" s="125">
        <v>1865</v>
      </c>
      <c r="Y75" s="125">
        <v>174</v>
      </c>
      <c r="Z75" s="126">
        <f t="shared" si="10"/>
        <v>2633</v>
      </c>
      <c r="AA75" s="126">
        <f t="shared" si="11"/>
        <v>1691</v>
      </c>
      <c r="AB75" s="126">
        <f t="shared" si="12"/>
        <v>0.64223319407519941</v>
      </c>
    </row>
    <row r="76" spans="1:28">
      <c r="A76" s="117" t="s">
        <v>144</v>
      </c>
      <c r="B76" s="117" t="s">
        <v>145</v>
      </c>
      <c r="C76" s="125">
        <v>101</v>
      </c>
      <c r="D76" s="126">
        <v>11</v>
      </c>
      <c r="E76" s="126">
        <v>10</v>
      </c>
      <c r="F76" s="126">
        <f t="shared" si="1"/>
        <v>91</v>
      </c>
      <c r="G76" s="211">
        <f t="shared" si="2"/>
        <v>1</v>
      </c>
      <c r="H76" s="204">
        <f t="shared" si="3"/>
        <v>1.098901098901099E-2</v>
      </c>
      <c r="I76" s="125">
        <v>2655</v>
      </c>
      <c r="J76" s="126">
        <v>13</v>
      </c>
      <c r="K76" s="126">
        <v>11</v>
      </c>
      <c r="L76" s="126">
        <f t="shared" si="4"/>
        <v>2644</v>
      </c>
      <c r="M76" s="126">
        <f t="shared" si="5"/>
        <v>2</v>
      </c>
      <c r="N76" s="126">
        <f t="shared" si="6"/>
        <v>7.5642965204236008E-4</v>
      </c>
      <c r="O76" s="125"/>
      <c r="P76" s="125">
        <v>1652</v>
      </c>
      <c r="Q76" s="125">
        <v>32</v>
      </c>
      <c r="R76" s="125">
        <v>38</v>
      </c>
      <c r="S76" s="126">
        <f t="shared" si="7"/>
        <v>1614</v>
      </c>
      <c r="T76" s="126">
        <f t="shared" si="8"/>
        <v>-6</v>
      </c>
      <c r="U76" s="126">
        <f t="shared" si="9"/>
        <v>-3.7174721189591076E-3</v>
      </c>
      <c r="V76" s="125"/>
      <c r="W76" s="125">
        <v>1653</v>
      </c>
      <c r="X76" s="125">
        <v>43</v>
      </c>
      <c r="Y76" s="126">
        <v>11</v>
      </c>
      <c r="Z76" s="126">
        <f t="shared" si="10"/>
        <v>1642</v>
      </c>
      <c r="AA76" s="126">
        <f t="shared" si="11"/>
        <v>32</v>
      </c>
      <c r="AB76" s="126">
        <f t="shared" si="12"/>
        <v>1.9488428745432398E-2</v>
      </c>
    </row>
    <row r="77" spans="1:28">
      <c r="A77" s="117" t="s">
        <v>146</v>
      </c>
      <c r="B77" s="117" t="s">
        <v>147</v>
      </c>
      <c r="C77" s="125">
        <v>422</v>
      </c>
      <c r="D77" s="125">
        <v>192</v>
      </c>
      <c r="E77" s="125">
        <v>107</v>
      </c>
      <c r="F77" s="126">
        <f t="shared" si="1"/>
        <v>315</v>
      </c>
      <c r="G77" s="211">
        <f t="shared" si="2"/>
        <v>85</v>
      </c>
      <c r="H77" s="204">
        <f t="shared" si="3"/>
        <v>0.26984126984126983</v>
      </c>
      <c r="I77" s="125">
        <v>17835</v>
      </c>
      <c r="J77" s="125">
        <v>4421</v>
      </c>
      <c r="K77" s="125">
        <v>148</v>
      </c>
      <c r="L77" s="126">
        <f t="shared" si="4"/>
        <v>17687</v>
      </c>
      <c r="M77" s="126">
        <f t="shared" si="5"/>
        <v>4273</v>
      </c>
      <c r="N77" s="126">
        <f t="shared" si="6"/>
        <v>0.24158986826482728</v>
      </c>
      <c r="O77" s="125"/>
      <c r="P77" s="125">
        <v>8361</v>
      </c>
      <c r="Q77" s="125">
        <v>1663</v>
      </c>
      <c r="R77" s="125">
        <v>371</v>
      </c>
      <c r="S77" s="126">
        <f t="shared" si="7"/>
        <v>7990</v>
      </c>
      <c r="T77" s="126">
        <f t="shared" si="8"/>
        <v>1292</v>
      </c>
      <c r="U77" s="126">
        <f t="shared" si="9"/>
        <v>0.16170212765957448</v>
      </c>
      <c r="V77" s="125"/>
      <c r="W77" s="125">
        <v>10663</v>
      </c>
      <c r="X77" s="125">
        <v>1562</v>
      </c>
      <c r="Y77" s="125">
        <v>517</v>
      </c>
      <c r="Z77" s="126">
        <f t="shared" si="10"/>
        <v>10146</v>
      </c>
      <c r="AA77" s="126">
        <f t="shared" si="11"/>
        <v>1045</v>
      </c>
      <c r="AB77" s="126">
        <f t="shared" si="12"/>
        <v>0.10299625468164794</v>
      </c>
    </row>
    <row r="78" spans="1:28">
      <c r="A78" s="117" t="s">
        <v>148</v>
      </c>
      <c r="B78" s="117" t="s">
        <v>149</v>
      </c>
      <c r="C78" s="125">
        <v>292</v>
      </c>
      <c r="D78" s="125">
        <v>32</v>
      </c>
      <c r="E78" s="125">
        <v>37</v>
      </c>
      <c r="F78" s="126">
        <f t="shared" si="1"/>
        <v>255</v>
      </c>
      <c r="G78" s="211">
        <f t="shared" si="2"/>
        <v>-5</v>
      </c>
      <c r="H78" s="204">
        <f t="shared" si="3"/>
        <v>-1.9607843137254902E-2</v>
      </c>
      <c r="I78" s="125">
        <v>15939</v>
      </c>
      <c r="J78" s="125">
        <v>544</v>
      </c>
      <c r="K78" s="125">
        <v>384</v>
      </c>
      <c r="L78" s="126">
        <f t="shared" si="4"/>
        <v>15555</v>
      </c>
      <c r="M78" s="126">
        <f t="shared" si="5"/>
        <v>160</v>
      </c>
      <c r="N78" s="126">
        <f t="shared" si="6"/>
        <v>1.0286081645773062E-2</v>
      </c>
      <c r="O78" s="125"/>
      <c r="P78" s="125">
        <v>7350</v>
      </c>
      <c r="Q78" s="125">
        <v>1130</v>
      </c>
      <c r="R78" s="125">
        <v>404</v>
      </c>
      <c r="S78" s="126">
        <f t="shared" si="7"/>
        <v>6946</v>
      </c>
      <c r="T78" s="126">
        <f t="shared" si="8"/>
        <v>726</v>
      </c>
      <c r="U78" s="126">
        <f t="shared" si="9"/>
        <v>0.104520587388425</v>
      </c>
      <c r="V78" s="125"/>
      <c r="W78" s="125">
        <v>9971</v>
      </c>
      <c r="X78" s="125">
        <v>942</v>
      </c>
      <c r="Y78" s="125">
        <v>222</v>
      </c>
      <c r="Z78" s="126">
        <f t="shared" si="10"/>
        <v>9749</v>
      </c>
      <c r="AA78" s="126">
        <f t="shared" si="11"/>
        <v>720</v>
      </c>
      <c r="AB78" s="126">
        <f t="shared" si="12"/>
        <v>7.3853728587547435E-2</v>
      </c>
    </row>
    <row r="79" spans="1:28">
      <c r="A79" s="117" t="s">
        <v>150</v>
      </c>
      <c r="B79" s="117" t="s">
        <v>151</v>
      </c>
      <c r="C79" s="126">
        <v>0</v>
      </c>
      <c r="D79" s="126">
        <v>1</v>
      </c>
      <c r="E79" s="126">
        <v>0</v>
      </c>
      <c r="F79" s="126">
        <f t="shared" si="1"/>
        <v>0</v>
      </c>
      <c r="G79" s="211">
        <f t="shared" si="2"/>
        <v>1</v>
      </c>
      <c r="H79" s="204" t="e">
        <f t="shared" si="3"/>
        <v>#DIV/0!</v>
      </c>
      <c r="I79" s="126">
        <v>9</v>
      </c>
      <c r="J79" s="126">
        <v>4</v>
      </c>
      <c r="K79" s="126">
        <v>0</v>
      </c>
      <c r="L79" s="126">
        <f t="shared" si="4"/>
        <v>9</v>
      </c>
      <c r="M79" s="126">
        <f t="shared" si="5"/>
        <v>4</v>
      </c>
      <c r="N79" s="126">
        <f t="shared" si="6"/>
        <v>0.44444444444444442</v>
      </c>
      <c r="O79" s="125"/>
      <c r="P79" s="126">
        <v>6</v>
      </c>
      <c r="Q79" s="126">
        <v>3</v>
      </c>
      <c r="R79" s="126">
        <v>1</v>
      </c>
      <c r="S79" s="126">
        <f t="shared" si="7"/>
        <v>5</v>
      </c>
      <c r="T79" s="126">
        <f t="shared" si="8"/>
        <v>2</v>
      </c>
      <c r="U79" s="126">
        <f t="shared" si="9"/>
        <v>0.4</v>
      </c>
      <c r="V79" s="125"/>
      <c r="W79" s="126">
        <v>6</v>
      </c>
      <c r="X79" s="126">
        <v>4</v>
      </c>
      <c r="Y79" s="126">
        <v>7</v>
      </c>
      <c r="Z79" s="126">
        <f t="shared" si="10"/>
        <v>-1</v>
      </c>
      <c r="AA79" s="126">
        <f t="shared" si="11"/>
        <v>-3</v>
      </c>
      <c r="AB79" s="126">
        <f t="shared" si="12"/>
        <v>3</v>
      </c>
    </row>
  </sheetData>
  <mergeCells count="4">
    <mergeCell ref="C2:E2"/>
    <mergeCell ref="W2:Y2"/>
    <mergeCell ref="I2:K2"/>
    <mergeCell ref="P2:R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9"/>
  <sheetViews>
    <sheetView topLeftCell="V1" workbookViewId="0">
      <selection activeCell="AD32" sqref="AD32"/>
    </sheetView>
  </sheetViews>
  <sheetFormatPr baseColWidth="10" defaultColWidth="8.83203125" defaultRowHeight="15" x14ac:dyDescent="0"/>
  <cols>
    <col min="1" max="1" width="8.83203125" style="171"/>
    <col min="2" max="2" width="29" style="171" customWidth="1"/>
    <col min="3" max="9" width="11.6640625" style="171" customWidth="1"/>
    <col min="10" max="10" width="5.6640625" style="171" customWidth="1"/>
    <col min="11" max="17" width="11.6640625" style="171" customWidth="1"/>
    <col min="18" max="18" width="5" style="171" customWidth="1"/>
    <col min="19" max="25" width="11.6640625" style="171" customWidth="1"/>
    <col min="26" max="26" width="4.83203125" style="171" customWidth="1"/>
    <col min="27" max="33" width="11.6640625" style="171" customWidth="1"/>
    <col min="34" max="16384" width="8.83203125" style="171"/>
  </cols>
  <sheetData>
    <row r="1" spans="1:33">
      <c r="A1" s="27"/>
      <c r="B1" s="27"/>
      <c r="C1" s="27"/>
      <c r="D1" s="27"/>
      <c r="E1" s="27"/>
      <c r="F1" s="216"/>
      <c r="G1" s="27"/>
      <c r="H1" s="27"/>
      <c r="I1" s="217"/>
      <c r="J1" s="27"/>
      <c r="K1" s="27"/>
      <c r="L1" s="27"/>
      <c r="M1" s="27"/>
      <c r="N1" s="218"/>
      <c r="O1" s="27"/>
      <c r="P1" s="27"/>
      <c r="Q1" s="27"/>
      <c r="R1" s="27"/>
      <c r="S1" s="27"/>
      <c r="T1" s="27"/>
      <c r="U1" s="27"/>
      <c r="V1" s="218"/>
      <c r="W1" s="27"/>
      <c r="X1" s="27"/>
      <c r="Y1" s="27"/>
      <c r="Z1" s="27"/>
      <c r="AA1" s="27"/>
      <c r="AB1" s="27"/>
      <c r="AC1" s="27"/>
      <c r="AD1" s="218"/>
      <c r="AE1" s="27"/>
      <c r="AF1" s="27"/>
      <c r="AG1" s="27"/>
    </row>
    <row r="2" spans="1:33" ht="18">
      <c r="A2" s="28" t="s">
        <v>0</v>
      </c>
      <c r="B2" s="28"/>
      <c r="C2" s="265" t="s">
        <v>356</v>
      </c>
      <c r="D2" s="265"/>
      <c r="E2" s="265"/>
      <c r="F2" s="219"/>
      <c r="G2" s="170"/>
      <c r="H2" s="170"/>
      <c r="I2" s="220"/>
      <c r="J2" s="28"/>
      <c r="K2" s="266" t="s">
        <v>357</v>
      </c>
      <c r="L2" s="266"/>
      <c r="M2" s="266"/>
      <c r="N2" s="221"/>
      <c r="O2" s="176"/>
      <c r="P2" s="176"/>
      <c r="Q2" s="176"/>
      <c r="R2" s="28"/>
      <c r="S2" s="264" t="s">
        <v>358</v>
      </c>
      <c r="T2" s="264"/>
      <c r="U2" s="264"/>
      <c r="V2" s="221"/>
      <c r="W2" s="178"/>
      <c r="X2" s="178"/>
      <c r="Y2" s="178"/>
      <c r="Z2" s="28"/>
      <c r="AA2" s="263" t="s">
        <v>359</v>
      </c>
      <c r="AB2" s="263"/>
      <c r="AC2" s="263"/>
      <c r="AD2" s="221"/>
      <c r="AE2" s="177"/>
      <c r="AF2" s="177"/>
      <c r="AG2" s="177"/>
    </row>
    <row r="3" spans="1:33" ht="16" thickBot="1">
      <c r="A3" s="222" t="s">
        <v>5</v>
      </c>
      <c r="B3" s="29"/>
      <c r="C3" s="179" t="s">
        <v>6</v>
      </c>
      <c r="D3" s="180" t="s">
        <v>7</v>
      </c>
      <c r="E3" s="181" t="s">
        <v>8</v>
      </c>
      <c r="F3" s="223" t="s">
        <v>9</v>
      </c>
      <c r="G3" s="181" t="s">
        <v>201</v>
      </c>
      <c r="H3" s="181" t="s">
        <v>202</v>
      </c>
      <c r="I3" s="223" t="s">
        <v>360</v>
      </c>
      <c r="J3" s="224"/>
      <c r="K3" s="179" t="s">
        <v>6</v>
      </c>
      <c r="L3" s="180" t="s">
        <v>7</v>
      </c>
      <c r="M3" s="181" t="s">
        <v>8</v>
      </c>
      <c r="N3" s="225"/>
      <c r="O3" s="181"/>
      <c r="P3" s="181"/>
      <c r="Q3" s="181"/>
      <c r="R3" s="224"/>
      <c r="S3" s="179" t="s">
        <v>6</v>
      </c>
      <c r="T3" s="180" t="s">
        <v>7</v>
      </c>
      <c r="U3" s="181" t="s">
        <v>8</v>
      </c>
      <c r="V3" s="225"/>
      <c r="W3" s="181"/>
      <c r="X3" s="181"/>
      <c r="Y3" s="181"/>
      <c r="Z3" s="224"/>
      <c r="AA3" s="179" t="s">
        <v>6</v>
      </c>
      <c r="AB3" s="180" t="s">
        <v>7</v>
      </c>
      <c r="AC3" s="181" t="s">
        <v>8</v>
      </c>
      <c r="AD3" s="226"/>
      <c r="AE3" s="227"/>
      <c r="AF3" s="227"/>
      <c r="AG3" s="227"/>
    </row>
    <row r="4" spans="1:33" hidden="1">
      <c r="A4" s="27"/>
      <c r="B4" s="27"/>
      <c r="C4" s="27"/>
      <c r="D4" s="27"/>
      <c r="E4" s="27"/>
      <c r="F4" s="216"/>
      <c r="G4" s="27"/>
      <c r="H4" s="27"/>
      <c r="I4" s="217"/>
      <c r="J4" s="27"/>
      <c r="K4" s="27"/>
      <c r="L4" s="27"/>
      <c r="M4" s="27"/>
      <c r="N4" s="218"/>
      <c r="O4" s="27"/>
      <c r="P4" s="27"/>
      <c r="Q4" s="27"/>
      <c r="R4" s="27"/>
      <c r="S4" s="27"/>
      <c r="T4" s="27"/>
      <c r="U4" s="27"/>
      <c r="V4" s="218"/>
      <c r="W4" s="27"/>
      <c r="X4" s="27"/>
      <c r="Y4" s="27"/>
      <c r="Z4" s="27"/>
      <c r="AA4" s="27"/>
      <c r="AB4" s="27"/>
      <c r="AC4" s="27"/>
      <c r="AD4" s="218"/>
      <c r="AE4" s="27"/>
      <c r="AF4" s="27"/>
      <c r="AG4" s="27"/>
    </row>
    <row r="5" spans="1:33" hidden="1">
      <c r="A5" s="27" t="s">
        <v>12</v>
      </c>
      <c r="B5" s="27" t="s">
        <v>13</v>
      </c>
      <c r="C5" s="30">
        <v>12006</v>
      </c>
      <c r="D5" s="30">
        <v>12134</v>
      </c>
      <c r="E5" s="30">
        <v>12025</v>
      </c>
      <c r="F5" s="228"/>
      <c r="G5" s="30"/>
      <c r="H5" s="30"/>
      <c r="I5" s="186"/>
      <c r="J5" s="30"/>
      <c r="K5" s="30">
        <v>12455</v>
      </c>
      <c r="L5" s="30">
        <v>11997</v>
      </c>
      <c r="M5" s="30">
        <v>12018</v>
      </c>
      <c r="N5" s="229"/>
      <c r="O5" s="30"/>
      <c r="P5" s="30"/>
      <c r="Q5" s="30"/>
      <c r="R5" s="30"/>
      <c r="S5" s="30">
        <v>12018</v>
      </c>
      <c r="T5" s="30">
        <v>12012</v>
      </c>
      <c r="U5" s="30">
        <v>12034</v>
      </c>
      <c r="V5" s="229"/>
      <c r="W5" s="30"/>
      <c r="X5" s="30"/>
      <c r="Y5" s="30"/>
      <c r="Z5" s="30"/>
      <c r="AA5" s="30">
        <v>11974</v>
      </c>
      <c r="AB5" s="30">
        <v>12085</v>
      </c>
      <c r="AC5" s="30">
        <v>11959</v>
      </c>
      <c r="AD5" s="229"/>
      <c r="AE5" s="30"/>
      <c r="AF5" s="30"/>
      <c r="AG5" s="30"/>
    </row>
    <row r="6" spans="1:33" hidden="1">
      <c r="A6" s="27" t="s">
        <v>14</v>
      </c>
      <c r="B6" s="27" t="s">
        <v>15</v>
      </c>
      <c r="C6" s="30">
        <v>3692</v>
      </c>
      <c r="D6" s="30">
        <v>3600</v>
      </c>
      <c r="E6" s="30">
        <v>3740</v>
      </c>
      <c r="F6" s="228"/>
      <c r="G6" s="30"/>
      <c r="H6" s="30"/>
      <c r="I6" s="186"/>
      <c r="J6" s="30"/>
      <c r="K6" s="30">
        <v>3294</v>
      </c>
      <c r="L6" s="30">
        <v>3752</v>
      </c>
      <c r="M6" s="30">
        <v>3726</v>
      </c>
      <c r="N6" s="229"/>
      <c r="O6" s="30"/>
      <c r="P6" s="30"/>
      <c r="Q6" s="30"/>
      <c r="R6" s="30"/>
      <c r="S6" s="30">
        <v>3703</v>
      </c>
      <c r="T6" s="30">
        <v>3697</v>
      </c>
      <c r="U6" s="30">
        <v>3671</v>
      </c>
      <c r="V6" s="229"/>
      <c r="W6" s="30"/>
      <c r="X6" s="30"/>
      <c r="Y6" s="30"/>
      <c r="Z6" s="30"/>
      <c r="AA6" s="30">
        <v>3755</v>
      </c>
      <c r="AB6" s="30">
        <v>3653</v>
      </c>
      <c r="AC6" s="30">
        <v>3811</v>
      </c>
      <c r="AD6" s="229"/>
      <c r="AE6" s="30"/>
      <c r="AF6" s="30"/>
      <c r="AG6" s="30"/>
    </row>
    <row r="7" spans="1:33" hidden="1">
      <c r="A7" s="27" t="s">
        <v>16</v>
      </c>
      <c r="B7" s="27" t="s">
        <v>17</v>
      </c>
      <c r="C7" s="30">
        <v>502</v>
      </c>
      <c r="D7" s="30">
        <v>491</v>
      </c>
      <c r="E7" s="30">
        <v>461</v>
      </c>
      <c r="F7" s="228"/>
      <c r="G7" s="30"/>
      <c r="H7" s="30"/>
      <c r="I7" s="186"/>
      <c r="J7" s="30"/>
      <c r="K7" s="30">
        <v>474</v>
      </c>
      <c r="L7" s="30">
        <v>488</v>
      </c>
      <c r="M7" s="30">
        <v>462</v>
      </c>
      <c r="N7" s="229"/>
      <c r="O7" s="30"/>
      <c r="P7" s="30"/>
      <c r="Q7" s="30"/>
      <c r="R7" s="30"/>
      <c r="S7" s="30">
        <v>497</v>
      </c>
      <c r="T7" s="30">
        <v>506</v>
      </c>
      <c r="U7" s="30">
        <v>532</v>
      </c>
      <c r="V7" s="229"/>
      <c r="W7" s="30"/>
      <c r="X7" s="30"/>
      <c r="Y7" s="30"/>
      <c r="Z7" s="30"/>
      <c r="AA7" s="30">
        <v>497</v>
      </c>
      <c r="AB7" s="30">
        <v>494</v>
      </c>
      <c r="AC7" s="30">
        <v>470</v>
      </c>
      <c r="AD7" s="229"/>
      <c r="AE7" s="30"/>
      <c r="AF7" s="30"/>
      <c r="AG7" s="30"/>
    </row>
    <row r="8" spans="1:33" hidden="1">
      <c r="A8" s="27" t="s">
        <v>18</v>
      </c>
      <c r="B8" s="27" t="s">
        <v>19</v>
      </c>
      <c r="C8" s="30">
        <v>118</v>
      </c>
      <c r="D8" s="30">
        <v>96</v>
      </c>
      <c r="E8" s="30">
        <v>103</v>
      </c>
      <c r="F8" s="228"/>
      <c r="G8" s="30"/>
      <c r="H8" s="30"/>
      <c r="I8" s="186"/>
      <c r="J8" s="30"/>
      <c r="K8" s="30">
        <v>89</v>
      </c>
      <c r="L8" s="30">
        <v>101</v>
      </c>
      <c r="M8" s="30">
        <v>112</v>
      </c>
      <c r="N8" s="229"/>
      <c r="O8" s="30"/>
      <c r="P8" s="30"/>
      <c r="Q8" s="30"/>
      <c r="R8" s="30"/>
      <c r="S8" s="30">
        <v>113</v>
      </c>
      <c r="T8" s="30">
        <v>108</v>
      </c>
      <c r="U8" s="30">
        <v>102</v>
      </c>
      <c r="V8" s="229"/>
      <c r="W8" s="30"/>
      <c r="X8" s="30"/>
      <c r="Y8" s="30"/>
      <c r="Z8" s="30"/>
      <c r="AA8" s="30">
        <v>98</v>
      </c>
      <c r="AB8" s="30">
        <v>88</v>
      </c>
      <c r="AC8" s="30">
        <v>84</v>
      </c>
      <c r="AD8" s="229"/>
      <c r="AE8" s="30"/>
      <c r="AF8" s="30"/>
      <c r="AG8" s="30"/>
    </row>
    <row r="9" spans="1:33" hidden="1">
      <c r="A9" s="27" t="s">
        <v>20</v>
      </c>
      <c r="B9" s="27" t="s">
        <v>21</v>
      </c>
      <c r="C9" s="30">
        <v>98</v>
      </c>
      <c r="D9" s="30">
        <v>89</v>
      </c>
      <c r="E9" s="30">
        <v>83</v>
      </c>
      <c r="F9" s="228"/>
      <c r="G9" s="30"/>
      <c r="H9" s="30"/>
      <c r="I9" s="186"/>
      <c r="J9" s="30"/>
      <c r="K9" s="30">
        <v>99</v>
      </c>
      <c r="L9" s="30">
        <v>84</v>
      </c>
      <c r="M9" s="30">
        <v>94</v>
      </c>
      <c r="N9" s="229"/>
      <c r="O9" s="30"/>
      <c r="P9" s="30"/>
      <c r="Q9" s="30"/>
      <c r="R9" s="30"/>
      <c r="S9" s="30">
        <v>87</v>
      </c>
      <c r="T9" s="30">
        <v>86</v>
      </c>
      <c r="U9" s="30">
        <v>75</v>
      </c>
      <c r="V9" s="229"/>
      <c r="W9" s="30"/>
      <c r="X9" s="30"/>
      <c r="Y9" s="30"/>
      <c r="Z9" s="30"/>
      <c r="AA9" s="30">
        <v>92</v>
      </c>
      <c r="AB9" s="30">
        <v>91</v>
      </c>
      <c r="AC9" s="30">
        <v>83</v>
      </c>
      <c r="AD9" s="229"/>
      <c r="AE9" s="30"/>
      <c r="AF9" s="30"/>
      <c r="AG9" s="30"/>
    </row>
    <row r="10" spans="1:33" hidden="1">
      <c r="A10" s="27" t="s">
        <v>22</v>
      </c>
      <c r="B10" s="27" t="s">
        <v>23</v>
      </c>
      <c r="C10" s="30">
        <v>15</v>
      </c>
      <c r="D10" s="30">
        <v>22</v>
      </c>
      <c r="E10" s="30">
        <v>19</v>
      </c>
      <c r="F10" s="228"/>
      <c r="G10" s="30"/>
      <c r="H10" s="30"/>
      <c r="I10" s="186"/>
      <c r="J10" s="30"/>
      <c r="K10" s="30">
        <v>21</v>
      </c>
      <c r="L10" s="30">
        <v>10</v>
      </c>
      <c r="M10" s="30">
        <v>20</v>
      </c>
      <c r="N10" s="229"/>
      <c r="O10" s="30"/>
      <c r="P10" s="30"/>
      <c r="Q10" s="30"/>
      <c r="R10" s="30"/>
      <c r="S10" s="30">
        <v>14</v>
      </c>
      <c r="T10" s="30">
        <v>22</v>
      </c>
      <c r="U10" s="30">
        <v>18</v>
      </c>
      <c r="V10" s="229"/>
      <c r="W10" s="30"/>
      <c r="X10" s="30"/>
      <c r="Y10" s="30"/>
      <c r="Z10" s="30"/>
      <c r="AA10" s="30">
        <v>15</v>
      </c>
      <c r="AB10" s="30">
        <v>22</v>
      </c>
      <c r="AC10" s="30">
        <v>25</v>
      </c>
      <c r="AD10" s="229"/>
      <c r="AE10" s="30"/>
      <c r="AF10" s="30"/>
      <c r="AG10" s="30"/>
    </row>
    <row r="11" spans="1:33" hidden="1">
      <c r="A11" s="27"/>
      <c r="B11" s="27"/>
      <c r="C11" s="30"/>
      <c r="D11" s="30"/>
      <c r="E11" s="30"/>
      <c r="F11" s="228"/>
      <c r="G11" s="30"/>
      <c r="H11" s="30"/>
      <c r="I11" s="186"/>
      <c r="J11" s="30"/>
      <c r="K11" s="30"/>
      <c r="L11" s="30"/>
      <c r="M11" s="30"/>
      <c r="N11" s="229"/>
      <c r="O11" s="30"/>
      <c r="P11" s="30"/>
      <c r="Q11" s="30"/>
      <c r="R11" s="30"/>
      <c r="S11" s="30"/>
      <c r="T11" s="30"/>
      <c r="U11" s="30"/>
      <c r="V11" s="229"/>
      <c r="W11" s="30"/>
      <c r="X11" s="30"/>
      <c r="Y11" s="30"/>
      <c r="Z11" s="30"/>
      <c r="AA11" s="30"/>
      <c r="AB11" s="30"/>
      <c r="AC11" s="30"/>
      <c r="AD11" s="229"/>
      <c r="AE11" s="30"/>
      <c r="AF11" s="30"/>
      <c r="AG11" s="30"/>
    </row>
    <row r="12" spans="1:33" hidden="1">
      <c r="A12" s="27" t="s">
        <v>24</v>
      </c>
      <c r="B12" s="27" t="s">
        <v>25</v>
      </c>
      <c r="C12" s="30">
        <v>2</v>
      </c>
      <c r="D12" s="30">
        <v>1</v>
      </c>
      <c r="E12" s="30">
        <v>2</v>
      </c>
      <c r="F12" s="228"/>
      <c r="G12" s="30"/>
      <c r="H12" s="30"/>
      <c r="I12" s="186"/>
      <c r="J12" s="30"/>
      <c r="K12" s="30">
        <v>4</v>
      </c>
      <c r="L12" s="30">
        <v>0</v>
      </c>
      <c r="M12" s="30">
        <v>1</v>
      </c>
      <c r="N12" s="229"/>
      <c r="O12" s="30"/>
      <c r="P12" s="30"/>
      <c r="Q12" s="30"/>
      <c r="R12" s="30"/>
      <c r="S12" s="30">
        <v>3</v>
      </c>
      <c r="T12" s="30">
        <v>0</v>
      </c>
      <c r="U12" s="30">
        <v>3</v>
      </c>
      <c r="V12" s="229"/>
      <c r="W12" s="30"/>
      <c r="X12" s="30"/>
      <c r="Y12" s="30"/>
      <c r="Z12" s="30"/>
      <c r="AA12" s="30">
        <v>0</v>
      </c>
      <c r="AB12" s="30">
        <v>2</v>
      </c>
      <c r="AC12" s="30">
        <v>1</v>
      </c>
      <c r="AD12" s="229"/>
      <c r="AE12" s="30"/>
      <c r="AF12" s="30"/>
      <c r="AG12" s="30"/>
    </row>
    <row r="13" spans="1:33" hidden="1">
      <c r="A13" s="27" t="s">
        <v>26</v>
      </c>
      <c r="B13" s="27" t="s">
        <v>27</v>
      </c>
      <c r="C13" s="30">
        <v>6</v>
      </c>
      <c r="D13" s="30">
        <v>1</v>
      </c>
      <c r="E13" s="30">
        <v>3</v>
      </c>
      <c r="F13" s="228"/>
      <c r="G13" s="30"/>
      <c r="H13" s="30"/>
      <c r="I13" s="186"/>
      <c r="J13" s="30"/>
      <c r="K13" s="30">
        <v>10</v>
      </c>
      <c r="L13" s="30">
        <v>1</v>
      </c>
      <c r="M13" s="30">
        <v>2</v>
      </c>
      <c r="N13" s="229"/>
      <c r="O13" s="30"/>
      <c r="P13" s="30"/>
      <c r="Q13" s="30"/>
      <c r="R13" s="30"/>
      <c r="S13" s="30">
        <v>4</v>
      </c>
      <c r="T13" s="30">
        <v>2</v>
      </c>
      <c r="U13" s="30">
        <v>3</v>
      </c>
      <c r="V13" s="229"/>
      <c r="W13" s="30"/>
      <c r="X13" s="30"/>
      <c r="Y13" s="30"/>
      <c r="Z13" s="30"/>
      <c r="AA13" s="30">
        <v>13</v>
      </c>
      <c r="AB13" s="30">
        <v>2</v>
      </c>
      <c r="AC13" s="30">
        <v>1</v>
      </c>
      <c r="AD13" s="229"/>
      <c r="AE13" s="30"/>
      <c r="AF13" s="30"/>
      <c r="AG13" s="30"/>
    </row>
    <row r="14" spans="1:33" hidden="1">
      <c r="A14" s="27" t="s">
        <v>28</v>
      </c>
      <c r="B14" s="27" t="s">
        <v>29</v>
      </c>
      <c r="C14" s="30">
        <v>3</v>
      </c>
      <c r="D14" s="30">
        <v>3</v>
      </c>
      <c r="E14" s="30">
        <v>0</v>
      </c>
      <c r="F14" s="228"/>
      <c r="G14" s="30"/>
      <c r="H14" s="30"/>
      <c r="I14" s="186"/>
      <c r="J14" s="30"/>
      <c r="K14" s="30">
        <v>7</v>
      </c>
      <c r="L14" s="30">
        <v>0</v>
      </c>
      <c r="M14" s="30">
        <v>1</v>
      </c>
      <c r="N14" s="229"/>
      <c r="O14" s="30"/>
      <c r="P14" s="30"/>
      <c r="Q14" s="30"/>
      <c r="R14" s="30"/>
      <c r="S14" s="30">
        <v>1</v>
      </c>
      <c r="T14" s="30">
        <v>3</v>
      </c>
      <c r="U14" s="30">
        <v>3</v>
      </c>
      <c r="V14" s="229"/>
      <c r="W14" s="30"/>
      <c r="X14" s="30"/>
      <c r="Y14" s="30"/>
      <c r="Z14" s="30"/>
      <c r="AA14" s="30">
        <v>5</v>
      </c>
      <c r="AB14" s="30">
        <v>6</v>
      </c>
      <c r="AC14" s="30">
        <v>2</v>
      </c>
      <c r="AD14" s="229"/>
      <c r="AE14" s="30"/>
      <c r="AF14" s="30"/>
      <c r="AG14" s="30"/>
    </row>
    <row r="15" spans="1:33" hidden="1">
      <c r="A15" s="27" t="s">
        <v>30</v>
      </c>
      <c r="B15" s="27" t="s">
        <v>31</v>
      </c>
      <c r="C15" s="30">
        <v>2</v>
      </c>
      <c r="D15" s="30">
        <v>1</v>
      </c>
      <c r="E15" s="30">
        <v>2</v>
      </c>
      <c r="F15" s="228"/>
      <c r="G15" s="30"/>
      <c r="H15" s="30"/>
      <c r="I15" s="186"/>
      <c r="J15" s="30"/>
      <c r="K15" s="30">
        <v>13</v>
      </c>
      <c r="L15" s="30">
        <v>3</v>
      </c>
      <c r="M15" s="30">
        <v>1</v>
      </c>
      <c r="N15" s="229"/>
      <c r="O15" s="30"/>
      <c r="P15" s="30"/>
      <c r="Q15" s="30"/>
      <c r="R15" s="30"/>
      <c r="S15" s="30">
        <v>2</v>
      </c>
      <c r="T15" s="30">
        <v>1</v>
      </c>
      <c r="U15" s="30">
        <v>0</v>
      </c>
      <c r="V15" s="229"/>
      <c r="W15" s="30"/>
      <c r="X15" s="30"/>
      <c r="Y15" s="30"/>
      <c r="Z15" s="30"/>
      <c r="AA15" s="30">
        <v>5</v>
      </c>
      <c r="AB15" s="30">
        <v>5</v>
      </c>
      <c r="AC15" s="30">
        <v>2</v>
      </c>
      <c r="AD15" s="229"/>
      <c r="AE15" s="30"/>
      <c r="AF15" s="30"/>
      <c r="AG15" s="30"/>
    </row>
    <row r="16" spans="1:33" hidden="1">
      <c r="A16" s="27" t="s">
        <v>32</v>
      </c>
      <c r="B16" s="27" t="s">
        <v>33</v>
      </c>
      <c r="C16" s="30">
        <v>4</v>
      </c>
      <c r="D16" s="30">
        <v>4</v>
      </c>
      <c r="E16" s="30">
        <v>1</v>
      </c>
      <c r="F16" s="228"/>
      <c r="G16" s="30"/>
      <c r="H16" s="30"/>
      <c r="I16" s="186"/>
      <c r="J16" s="30"/>
      <c r="K16" s="30">
        <v>6</v>
      </c>
      <c r="L16" s="30">
        <v>0</v>
      </c>
      <c r="M16" s="30">
        <v>2</v>
      </c>
      <c r="N16" s="229"/>
      <c r="O16" s="30"/>
      <c r="P16" s="30"/>
      <c r="Q16" s="30"/>
      <c r="R16" s="30"/>
      <c r="S16" s="30">
        <v>1</v>
      </c>
      <c r="T16" s="30">
        <v>1</v>
      </c>
      <c r="U16" s="30">
        <v>0</v>
      </c>
      <c r="V16" s="229"/>
      <c r="W16" s="30"/>
      <c r="X16" s="30"/>
      <c r="Y16" s="30"/>
      <c r="Z16" s="30"/>
      <c r="AA16" s="30">
        <v>8</v>
      </c>
      <c r="AB16" s="30">
        <v>3</v>
      </c>
      <c r="AC16" s="30">
        <v>2</v>
      </c>
      <c r="AD16" s="229"/>
      <c r="AE16" s="30"/>
      <c r="AF16" s="30"/>
      <c r="AG16" s="30"/>
    </row>
    <row r="17" spans="1:33" hidden="1">
      <c r="A17" s="27" t="s">
        <v>34</v>
      </c>
      <c r="B17" s="27" t="s">
        <v>35</v>
      </c>
      <c r="C17" s="30">
        <v>3</v>
      </c>
      <c r="D17" s="30">
        <v>1</v>
      </c>
      <c r="E17" s="30">
        <v>3</v>
      </c>
      <c r="F17" s="228"/>
      <c r="G17" s="30"/>
      <c r="H17" s="30"/>
      <c r="I17" s="186"/>
      <c r="J17" s="30"/>
      <c r="K17" s="30">
        <v>6</v>
      </c>
      <c r="L17" s="30">
        <v>0</v>
      </c>
      <c r="M17" s="30">
        <v>3</v>
      </c>
      <c r="N17" s="229"/>
      <c r="O17" s="30"/>
      <c r="P17" s="30"/>
      <c r="Q17" s="30"/>
      <c r="R17" s="30"/>
      <c r="S17" s="30">
        <v>2</v>
      </c>
      <c r="T17" s="30">
        <v>2</v>
      </c>
      <c r="U17" s="30">
        <v>2</v>
      </c>
      <c r="V17" s="229"/>
      <c r="W17" s="30"/>
      <c r="X17" s="30"/>
      <c r="Y17" s="30"/>
      <c r="Z17" s="30"/>
      <c r="AA17" s="30">
        <v>2</v>
      </c>
      <c r="AB17" s="30">
        <v>1</v>
      </c>
      <c r="AC17" s="30">
        <v>0</v>
      </c>
      <c r="AD17" s="229"/>
      <c r="AE17" s="30"/>
      <c r="AF17" s="30"/>
      <c r="AG17" s="30"/>
    </row>
    <row r="18" spans="1:33" hidden="1">
      <c r="A18" s="27" t="s">
        <v>36</v>
      </c>
      <c r="B18" s="27" t="s">
        <v>37</v>
      </c>
      <c r="C18" s="30">
        <v>1</v>
      </c>
      <c r="D18" s="30">
        <v>2</v>
      </c>
      <c r="E18" s="30">
        <v>3</v>
      </c>
      <c r="F18" s="228"/>
      <c r="G18" s="30"/>
      <c r="H18" s="30"/>
      <c r="I18" s="186"/>
      <c r="J18" s="30"/>
      <c r="K18" s="30">
        <v>1</v>
      </c>
      <c r="L18" s="30">
        <v>1</v>
      </c>
      <c r="M18" s="30">
        <v>0</v>
      </c>
      <c r="N18" s="229"/>
      <c r="O18" s="30"/>
      <c r="P18" s="30"/>
      <c r="Q18" s="30"/>
      <c r="R18" s="30"/>
      <c r="S18" s="30">
        <v>0</v>
      </c>
      <c r="T18" s="30">
        <v>0</v>
      </c>
      <c r="U18" s="30">
        <v>1</v>
      </c>
      <c r="V18" s="229"/>
      <c r="W18" s="30"/>
      <c r="X18" s="30"/>
      <c r="Y18" s="30"/>
      <c r="Z18" s="30"/>
      <c r="AA18" s="30">
        <v>3</v>
      </c>
      <c r="AB18" s="30">
        <v>3</v>
      </c>
      <c r="AC18" s="30">
        <v>0</v>
      </c>
      <c r="AD18" s="229"/>
      <c r="AE18" s="30"/>
      <c r="AF18" s="30"/>
      <c r="AG18" s="30"/>
    </row>
    <row r="19" spans="1:33" hidden="1">
      <c r="A19" s="27" t="s">
        <v>38</v>
      </c>
      <c r="B19" s="27" t="s">
        <v>39</v>
      </c>
      <c r="C19" s="30">
        <v>4</v>
      </c>
      <c r="D19" s="30">
        <v>2</v>
      </c>
      <c r="E19" s="30">
        <v>1</v>
      </c>
      <c r="F19" s="228"/>
      <c r="G19" s="30"/>
      <c r="H19" s="30"/>
      <c r="I19" s="186"/>
      <c r="J19" s="30"/>
      <c r="K19" s="30">
        <v>15</v>
      </c>
      <c r="L19" s="30">
        <v>1</v>
      </c>
      <c r="M19" s="30">
        <v>4</v>
      </c>
      <c r="N19" s="229"/>
      <c r="O19" s="30"/>
      <c r="P19" s="30"/>
      <c r="Q19" s="30"/>
      <c r="R19" s="30"/>
      <c r="S19" s="30">
        <v>1</v>
      </c>
      <c r="T19" s="30">
        <v>1</v>
      </c>
      <c r="U19" s="30">
        <v>4</v>
      </c>
      <c r="V19" s="229"/>
      <c r="W19" s="30"/>
      <c r="X19" s="30"/>
      <c r="Y19" s="30"/>
      <c r="Z19" s="30"/>
      <c r="AA19" s="30">
        <v>8</v>
      </c>
      <c r="AB19" s="30">
        <v>2</v>
      </c>
      <c r="AC19" s="30">
        <v>1</v>
      </c>
      <c r="AD19" s="229"/>
      <c r="AE19" s="30"/>
      <c r="AF19" s="30"/>
      <c r="AG19" s="30"/>
    </row>
    <row r="20" spans="1:33" hidden="1">
      <c r="A20" s="27"/>
      <c r="B20" s="27"/>
      <c r="C20" s="27"/>
      <c r="D20" s="27"/>
      <c r="E20" s="27"/>
      <c r="F20" s="216"/>
      <c r="G20" s="27"/>
      <c r="H20" s="27"/>
      <c r="I20" s="217"/>
      <c r="J20" s="27"/>
      <c r="K20" s="27"/>
      <c r="L20" s="27"/>
      <c r="M20" s="27"/>
      <c r="N20" s="218"/>
      <c r="O20" s="27"/>
      <c r="P20" s="27"/>
      <c r="Q20" s="27"/>
      <c r="R20" s="27"/>
      <c r="S20" s="27"/>
      <c r="T20" s="27"/>
      <c r="U20" s="27"/>
      <c r="V20" s="218"/>
      <c r="W20" s="27"/>
      <c r="X20" s="27"/>
      <c r="Y20" s="27"/>
      <c r="Z20" s="27"/>
      <c r="AA20" s="27"/>
      <c r="AB20" s="27"/>
      <c r="AC20" s="27"/>
      <c r="AD20" s="218"/>
      <c r="AE20" s="27"/>
      <c r="AF20" s="27"/>
      <c r="AG20" s="27"/>
    </row>
    <row r="21" spans="1:33" hidden="1">
      <c r="A21" s="27"/>
      <c r="B21" s="32" t="s">
        <v>162</v>
      </c>
      <c r="C21" s="21">
        <v>6</v>
      </c>
      <c r="D21" s="21">
        <v>4</v>
      </c>
      <c r="E21" s="21">
        <v>4</v>
      </c>
      <c r="F21" s="230"/>
      <c r="G21" s="21"/>
      <c r="H21" s="21"/>
      <c r="I21" s="231"/>
      <c r="J21" s="21"/>
      <c r="K21" s="21">
        <v>17</v>
      </c>
      <c r="L21" s="21">
        <v>3</v>
      </c>
      <c r="M21" s="21">
        <v>4</v>
      </c>
      <c r="N21" s="232"/>
      <c r="O21" s="21"/>
      <c r="P21" s="21"/>
      <c r="Q21" s="21"/>
      <c r="R21" s="21"/>
      <c r="S21" s="21">
        <v>4</v>
      </c>
      <c r="T21" s="21">
        <v>3</v>
      </c>
      <c r="U21" s="21">
        <v>5</v>
      </c>
      <c r="V21" s="232"/>
      <c r="W21" s="21"/>
      <c r="X21" s="21"/>
      <c r="Y21" s="21"/>
      <c r="Z21" s="21"/>
      <c r="AA21" s="21">
        <v>14</v>
      </c>
      <c r="AB21" s="21">
        <v>6</v>
      </c>
      <c r="AC21" s="21">
        <v>3</v>
      </c>
      <c r="AD21" s="232"/>
      <c r="AE21" s="21"/>
      <c r="AF21" s="21"/>
      <c r="AG21" s="21"/>
    </row>
    <row r="22" spans="1:33" hidden="1">
      <c r="A22" s="27"/>
      <c r="B22" s="32" t="s">
        <v>404</v>
      </c>
      <c r="C22" s="32"/>
      <c r="D22" s="32"/>
      <c r="E22" s="32"/>
      <c r="F22" s="32"/>
      <c r="G22" s="27"/>
      <c r="H22" s="27"/>
      <c r="I22" s="217"/>
      <c r="J22" s="27"/>
      <c r="K22" s="27"/>
      <c r="L22" s="27"/>
      <c r="M22" s="27"/>
      <c r="N22" s="218"/>
      <c r="O22" s="27"/>
      <c r="P22" s="27"/>
      <c r="Q22" s="27"/>
      <c r="R22" s="27"/>
      <c r="S22" s="27"/>
      <c r="T22" s="27"/>
      <c r="U22" s="27"/>
      <c r="V22" s="218"/>
      <c r="W22" s="27"/>
      <c r="X22" s="27"/>
      <c r="Y22" s="27"/>
      <c r="Z22" s="27"/>
      <c r="AA22" s="27"/>
      <c r="AB22" s="27"/>
      <c r="AC22" s="27"/>
      <c r="AD22" s="218"/>
      <c r="AE22" s="27"/>
      <c r="AF22" s="27"/>
      <c r="AG22" s="27"/>
    </row>
    <row r="23" spans="1:33" hidden="1">
      <c r="A23" s="27"/>
      <c r="B23" s="27"/>
      <c r="C23" s="27"/>
      <c r="D23" s="27"/>
      <c r="E23" s="27"/>
      <c r="F23" s="216"/>
      <c r="G23" s="27"/>
      <c r="H23" s="27"/>
      <c r="I23" s="217"/>
      <c r="J23" s="27"/>
      <c r="K23" s="27"/>
      <c r="L23" s="27"/>
      <c r="M23" s="27"/>
      <c r="N23" s="218"/>
      <c r="O23" s="27"/>
      <c r="P23" s="27"/>
      <c r="Q23" s="27"/>
      <c r="R23" s="27"/>
      <c r="S23" s="27"/>
      <c r="T23" s="27"/>
      <c r="U23" s="27"/>
      <c r="V23" s="218"/>
      <c r="W23" s="27"/>
      <c r="X23" s="27"/>
      <c r="Y23" s="27"/>
      <c r="Z23" s="27"/>
      <c r="AA23" s="27"/>
      <c r="AB23" s="27"/>
      <c r="AC23" s="27"/>
      <c r="AD23" s="218"/>
      <c r="AE23" s="27"/>
      <c r="AF23" s="27"/>
      <c r="AG23" s="27"/>
    </row>
    <row r="24" spans="1:33">
      <c r="A24" s="233" t="s">
        <v>40</v>
      </c>
      <c r="B24" s="233" t="s">
        <v>41</v>
      </c>
      <c r="C24" s="234">
        <v>17</v>
      </c>
      <c r="D24" s="234">
        <v>8</v>
      </c>
      <c r="E24" s="234">
        <v>3</v>
      </c>
      <c r="F24" s="228">
        <v>0.15</v>
      </c>
      <c r="G24" s="234">
        <v>14</v>
      </c>
      <c r="H24" s="234">
        <v>5</v>
      </c>
      <c r="I24" s="235">
        <v>0.35</v>
      </c>
      <c r="J24" s="234"/>
      <c r="K24" s="234">
        <v>3</v>
      </c>
      <c r="L24" s="234">
        <v>3</v>
      </c>
      <c r="M24" s="234">
        <v>0</v>
      </c>
      <c r="N24" s="228">
        <v>0</v>
      </c>
      <c r="O24" s="234">
        <v>3</v>
      </c>
      <c r="P24" s="234">
        <v>3</v>
      </c>
      <c r="Q24" s="235">
        <v>1.1100000000000001</v>
      </c>
      <c r="R24" s="234"/>
      <c r="S24" s="234">
        <v>2</v>
      </c>
      <c r="T24" s="234">
        <v>2</v>
      </c>
      <c r="U24" s="234">
        <v>3</v>
      </c>
      <c r="V24" s="235">
        <v>1.53</v>
      </c>
      <c r="W24" s="234">
        <v>-1</v>
      </c>
      <c r="X24" s="234">
        <v>-1</v>
      </c>
      <c r="Y24" s="235">
        <v>1.06</v>
      </c>
      <c r="Z24" s="234"/>
      <c r="AA24" s="234">
        <v>5</v>
      </c>
      <c r="AB24" s="234">
        <v>2</v>
      </c>
      <c r="AC24" s="234">
        <v>2</v>
      </c>
      <c r="AD24" s="235">
        <v>0.34</v>
      </c>
      <c r="AE24" s="234">
        <v>4</v>
      </c>
      <c r="AF24" s="234">
        <v>0</v>
      </c>
      <c r="AG24" s="235">
        <v>0.02</v>
      </c>
    </row>
    <row r="25" spans="1:33">
      <c r="A25" s="233" t="s">
        <v>42</v>
      </c>
      <c r="B25" s="233" t="s">
        <v>43</v>
      </c>
      <c r="C25" s="234">
        <v>12</v>
      </c>
      <c r="D25" s="234">
        <v>1</v>
      </c>
      <c r="E25" s="234">
        <v>0</v>
      </c>
      <c r="F25" s="228">
        <v>0</v>
      </c>
      <c r="G25" s="234">
        <v>12</v>
      </c>
      <c r="H25" s="234">
        <v>1</v>
      </c>
      <c r="I25" s="235">
        <v>7.0000000000000007E-2</v>
      </c>
      <c r="J25" s="234"/>
      <c r="K25" s="234">
        <v>122</v>
      </c>
      <c r="L25" s="234">
        <v>4</v>
      </c>
      <c r="M25" s="234">
        <v>7</v>
      </c>
      <c r="N25" s="228">
        <v>0.06</v>
      </c>
      <c r="O25" s="234">
        <v>115</v>
      </c>
      <c r="P25" s="234">
        <v>-3</v>
      </c>
      <c r="Q25" s="235">
        <v>-0.03</v>
      </c>
      <c r="R25" s="234"/>
      <c r="S25" s="234">
        <v>123</v>
      </c>
      <c r="T25" s="234">
        <v>3</v>
      </c>
      <c r="U25" s="234">
        <v>9</v>
      </c>
      <c r="V25" s="228">
        <v>7.0000000000000007E-2</v>
      </c>
      <c r="W25" s="234">
        <v>114</v>
      </c>
      <c r="X25" s="234">
        <v>-6</v>
      </c>
      <c r="Y25" s="235">
        <v>-0.05</v>
      </c>
      <c r="Z25" s="234"/>
      <c r="AA25" s="234">
        <v>167</v>
      </c>
      <c r="AB25" s="234">
        <v>16</v>
      </c>
      <c r="AC25" s="234">
        <v>5</v>
      </c>
      <c r="AD25" s="228">
        <v>0.03</v>
      </c>
      <c r="AE25" s="234">
        <v>162</v>
      </c>
      <c r="AF25" s="234">
        <v>11</v>
      </c>
      <c r="AG25" s="235">
        <v>7.0000000000000007E-2</v>
      </c>
    </row>
    <row r="26" spans="1:33">
      <c r="A26" s="236" t="s">
        <v>44</v>
      </c>
      <c r="B26" s="236" t="s">
        <v>45</v>
      </c>
      <c r="C26" s="237">
        <v>4535</v>
      </c>
      <c r="D26" s="237">
        <v>555</v>
      </c>
      <c r="E26" s="237">
        <v>531</v>
      </c>
      <c r="F26" s="228">
        <v>0.12</v>
      </c>
      <c r="G26" s="237">
        <v>4004</v>
      </c>
      <c r="H26" s="237">
        <v>24</v>
      </c>
      <c r="I26" s="238">
        <v>0.01</v>
      </c>
      <c r="J26" s="237"/>
      <c r="K26" s="237">
        <v>2986</v>
      </c>
      <c r="L26" s="237">
        <v>645</v>
      </c>
      <c r="M26" s="237">
        <v>650</v>
      </c>
      <c r="N26" s="228">
        <v>0.22</v>
      </c>
      <c r="O26" s="237">
        <v>2336</v>
      </c>
      <c r="P26" s="237">
        <v>-5</v>
      </c>
      <c r="Q26" s="238">
        <v>0</v>
      </c>
      <c r="R26" s="237"/>
      <c r="S26" s="237">
        <v>2683</v>
      </c>
      <c r="T26" s="237">
        <v>713</v>
      </c>
      <c r="U26" s="237">
        <v>640</v>
      </c>
      <c r="V26" s="228">
        <v>0.24</v>
      </c>
      <c r="W26" s="237">
        <v>2042</v>
      </c>
      <c r="X26" s="237">
        <v>73</v>
      </c>
      <c r="Y26" s="238">
        <v>0.04</v>
      </c>
      <c r="Z26" s="237"/>
      <c r="AA26" s="237">
        <v>6880</v>
      </c>
      <c r="AB26" s="237">
        <v>415</v>
      </c>
      <c r="AC26" s="237">
        <v>225</v>
      </c>
      <c r="AD26" s="228">
        <v>0.03</v>
      </c>
      <c r="AE26" s="237">
        <v>6655</v>
      </c>
      <c r="AF26" s="237">
        <v>190</v>
      </c>
      <c r="AG26" s="238">
        <v>0.03</v>
      </c>
    </row>
    <row r="27" spans="1:33">
      <c r="A27" s="27" t="s">
        <v>46</v>
      </c>
      <c r="B27" s="27" t="s">
        <v>47</v>
      </c>
      <c r="C27" s="30">
        <v>2152</v>
      </c>
      <c r="D27" s="30">
        <v>1435</v>
      </c>
      <c r="E27" s="30">
        <v>1284</v>
      </c>
      <c r="F27" s="186">
        <v>0.6</v>
      </c>
      <c r="G27" s="30">
        <v>867</v>
      </c>
      <c r="H27" s="30">
        <v>150</v>
      </c>
      <c r="I27" s="186">
        <v>0.17</v>
      </c>
      <c r="J27" s="30"/>
      <c r="K27" s="30">
        <v>1603</v>
      </c>
      <c r="L27" s="30">
        <v>739</v>
      </c>
      <c r="M27" s="30">
        <v>754</v>
      </c>
      <c r="N27" s="186">
        <v>0.47</v>
      </c>
      <c r="O27" s="30">
        <v>849</v>
      </c>
      <c r="P27" s="30">
        <v>-15</v>
      </c>
      <c r="Q27" s="186">
        <v>-0.02</v>
      </c>
      <c r="R27" s="30"/>
      <c r="S27" s="30">
        <v>1780</v>
      </c>
      <c r="T27" s="30">
        <v>829</v>
      </c>
      <c r="U27" s="30">
        <v>800</v>
      </c>
      <c r="V27" s="186">
        <v>0.45</v>
      </c>
      <c r="W27" s="30">
        <v>980</v>
      </c>
      <c r="X27" s="30">
        <v>29</v>
      </c>
      <c r="Y27" s="186">
        <v>0.03</v>
      </c>
      <c r="Z27" s="30"/>
      <c r="AA27" s="30">
        <v>2740</v>
      </c>
      <c r="AB27" s="30">
        <v>1980</v>
      </c>
      <c r="AC27" s="30">
        <v>2164</v>
      </c>
      <c r="AD27" s="186">
        <v>0.79</v>
      </c>
      <c r="AE27" s="30">
        <v>576</v>
      </c>
      <c r="AF27" s="30">
        <v>-184</v>
      </c>
      <c r="AG27" s="186">
        <v>-0.32</v>
      </c>
    </row>
    <row r="28" spans="1:33">
      <c r="A28" s="27" t="s">
        <v>48</v>
      </c>
      <c r="B28" s="27" t="s">
        <v>49</v>
      </c>
      <c r="C28" s="30">
        <v>1549</v>
      </c>
      <c r="D28" s="30">
        <v>872</v>
      </c>
      <c r="E28" s="30">
        <v>692</v>
      </c>
      <c r="F28" s="186">
        <v>0.45</v>
      </c>
      <c r="G28" s="30">
        <v>857</v>
      </c>
      <c r="H28" s="30">
        <v>180</v>
      </c>
      <c r="I28" s="186">
        <v>0.21</v>
      </c>
      <c r="J28" s="30"/>
      <c r="K28" s="30">
        <v>797</v>
      </c>
      <c r="L28" s="30">
        <v>266</v>
      </c>
      <c r="M28" s="30">
        <v>216</v>
      </c>
      <c r="N28" s="186">
        <v>0.27</v>
      </c>
      <c r="O28" s="30">
        <v>581</v>
      </c>
      <c r="P28" s="30">
        <v>50</v>
      </c>
      <c r="Q28" s="186">
        <v>0.09</v>
      </c>
      <c r="R28" s="30"/>
      <c r="S28" s="30">
        <v>881</v>
      </c>
      <c r="T28" s="30">
        <v>318</v>
      </c>
      <c r="U28" s="30">
        <v>234</v>
      </c>
      <c r="V28" s="186">
        <v>0.27</v>
      </c>
      <c r="W28" s="30">
        <v>647</v>
      </c>
      <c r="X28" s="30">
        <v>83</v>
      </c>
      <c r="Y28" s="186">
        <v>0.13</v>
      </c>
      <c r="Z28" s="30"/>
      <c r="AA28" s="30">
        <v>2733</v>
      </c>
      <c r="AB28" s="30">
        <v>234</v>
      </c>
      <c r="AC28" s="30">
        <v>181</v>
      </c>
      <c r="AD28" s="228">
        <v>7.0000000000000007E-2</v>
      </c>
      <c r="AE28" s="30">
        <v>2551</v>
      </c>
      <c r="AF28" s="30">
        <v>53</v>
      </c>
      <c r="AG28" s="186">
        <v>0.02</v>
      </c>
    </row>
    <row r="29" spans="1:33">
      <c r="A29" s="27" t="s">
        <v>50</v>
      </c>
      <c r="B29" s="27" t="s">
        <v>51</v>
      </c>
      <c r="C29" s="30">
        <v>5473</v>
      </c>
      <c r="D29" s="30">
        <v>995</v>
      </c>
      <c r="E29" s="30">
        <v>887</v>
      </c>
      <c r="F29" s="228">
        <v>0.16</v>
      </c>
      <c r="G29" s="30">
        <v>4586</v>
      </c>
      <c r="H29" s="30">
        <v>108</v>
      </c>
      <c r="I29" s="186">
        <v>0.02</v>
      </c>
      <c r="J29" s="30"/>
      <c r="K29" s="30">
        <v>4697</v>
      </c>
      <c r="L29" s="30">
        <v>2904</v>
      </c>
      <c r="M29" s="30">
        <v>3023</v>
      </c>
      <c r="N29" s="186">
        <v>0.64</v>
      </c>
      <c r="O29" s="30">
        <v>1674</v>
      </c>
      <c r="P29" s="30">
        <v>-119</v>
      </c>
      <c r="Q29" s="186">
        <v>-7.0000000000000007E-2</v>
      </c>
      <c r="R29" s="30"/>
      <c r="S29" s="30">
        <v>3458</v>
      </c>
      <c r="T29" s="30">
        <v>1699</v>
      </c>
      <c r="U29" s="30">
        <v>1468</v>
      </c>
      <c r="V29" s="186">
        <v>0.42</v>
      </c>
      <c r="W29" s="30">
        <v>1990</v>
      </c>
      <c r="X29" s="30">
        <v>231</v>
      </c>
      <c r="Y29" s="186">
        <v>0.12</v>
      </c>
      <c r="Z29" s="30"/>
      <c r="AA29" s="30">
        <v>8180</v>
      </c>
      <c r="AB29" s="30">
        <v>327</v>
      </c>
      <c r="AC29" s="30">
        <v>259</v>
      </c>
      <c r="AD29" s="228">
        <v>0.03</v>
      </c>
      <c r="AE29" s="30">
        <v>7921</v>
      </c>
      <c r="AF29" s="30">
        <v>68</v>
      </c>
      <c r="AG29" s="186">
        <v>0.01</v>
      </c>
    </row>
    <row r="30" spans="1:33">
      <c r="A30" s="236" t="s">
        <v>52</v>
      </c>
      <c r="B30" s="236" t="s">
        <v>53</v>
      </c>
      <c r="C30" s="237">
        <v>986</v>
      </c>
      <c r="D30" s="237">
        <v>109</v>
      </c>
      <c r="E30" s="237">
        <v>66</v>
      </c>
      <c r="F30" s="228">
        <v>7.0000000000000007E-2</v>
      </c>
      <c r="G30" s="237">
        <v>921</v>
      </c>
      <c r="H30" s="237">
        <v>43</v>
      </c>
      <c r="I30" s="238">
        <v>0.05</v>
      </c>
      <c r="J30" s="237"/>
      <c r="K30" s="237">
        <v>460</v>
      </c>
      <c r="L30" s="237">
        <v>48</v>
      </c>
      <c r="M30" s="237">
        <v>37</v>
      </c>
      <c r="N30" s="228">
        <v>0.08</v>
      </c>
      <c r="O30" s="237">
        <v>423</v>
      </c>
      <c r="P30" s="237">
        <v>11</v>
      </c>
      <c r="Q30" s="238">
        <v>0.03</v>
      </c>
      <c r="R30" s="237"/>
      <c r="S30" s="237">
        <v>516</v>
      </c>
      <c r="T30" s="237">
        <v>54</v>
      </c>
      <c r="U30" s="237">
        <v>47</v>
      </c>
      <c r="V30" s="228">
        <v>0.09</v>
      </c>
      <c r="W30" s="237">
        <v>469</v>
      </c>
      <c r="X30" s="237">
        <v>7</v>
      </c>
      <c r="Y30" s="238">
        <v>0.02</v>
      </c>
      <c r="Z30" s="237"/>
      <c r="AA30" s="237">
        <v>781</v>
      </c>
      <c r="AB30" s="237">
        <v>225</v>
      </c>
      <c r="AC30" s="237">
        <v>167</v>
      </c>
      <c r="AD30" s="228">
        <v>0.21</v>
      </c>
      <c r="AE30" s="237">
        <v>614</v>
      </c>
      <c r="AF30" s="237">
        <v>58</v>
      </c>
      <c r="AG30" s="238">
        <v>0.09</v>
      </c>
    </row>
    <row r="31" spans="1:33">
      <c r="A31" s="236" t="s">
        <v>54</v>
      </c>
      <c r="B31" s="236" t="s">
        <v>55</v>
      </c>
      <c r="C31" s="237">
        <v>7889</v>
      </c>
      <c r="D31" s="237">
        <v>599</v>
      </c>
      <c r="E31" s="237">
        <v>372</v>
      </c>
      <c r="F31" s="228">
        <v>0.05</v>
      </c>
      <c r="G31" s="237">
        <v>7517</v>
      </c>
      <c r="H31" s="237">
        <v>227</v>
      </c>
      <c r="I31" s="238">
        <v>0.03</v>
      </c>
      <c r="J31" s="237"/>
      <c r="K31" s="237">
        <v>1905</v>
      </c>
      <c r="L31" s="237">
        <v>306</v>
      </c>
      <c r="M31" s="237">
        <v>245</v>
      </c>
      <c r="N31" s="228">
        <v>0.13</v>
      </c>
      <c r="O31" s="237">
        <v>1659</v>
      </c>
      <c r="P31" s="237">
        <v>60</v>
      </c>
      <c r="Q31" s="238">
        <v>0.04</v>
      </c>
      <c r="R31" s="237"/>
      <c r="S31" s="237">
        <v>1570</v>
      </c>
      <c r="T31" s="237">
        <v>156</v>
      </c>
      <c r="U31" s="237">
        <v>98</v>
      </c>
      <c r="V31" s="228">
        <v>0.06</v>
      </c>
      <c r="W31" s="237">
        <v>1473</v>
      </c>
      <c r="X31" s="237">
        <v>59</v>
      </c>
      <c r="Y31" s="238">
        <v>0.04</v>
      </c>
      <c r="Z31" s="237"/>
      <c r="AA31" s="237">
        <v>5310</v>
      </c>
      <c r="AB31" s="237">
        <v>367</v>
      </c>
      <c r="AC31" s="237">
        <v>95</v>
      </c>
      <c r="AD31" s="228">
        <v>0.02</v>
      </c>
      <c r="AE31" s="237">
        <v>5216</v>
      </c>
      <c r="AF31" s="237">
        <v>273</v>
      </c>
      <c r="AG31" s="238">
        <v>0.05</v>
      </c>
    </row>
    <row r="32" spans="1:33">
      <c r="A32" s="27" t="s">
        <v>56</v>
      </c>
      <c r="B32" s="27" t="s">
        <v>57</v>
      </c>
      <c r="C32" s="30">
        <v>2472</v>
      </c>
      <c r="D32" s="30">
        <v>342</v>
      </c>
      <c r="E32" s="30">
        <v>314</v>
      </c>
      <c r="F32" s="228">
        <v>0.13</v>
      </c>
      <c r="G32" s="30">
        <v>2158</v>
      </c>
      <c r="H32" s="30">
        <v>28</v>
      </c>
      <c r="I32" s="186">
        <v>0.01</v>
      </c>
      <c r="J32" s="30"/>
      <c r="K32" s="30">
        <v>1605</v>
      </c>
      <c r="L32" s="30">
        <v>403</v>
      </c>
      <c r="M32" s="30">
        <v>401</v>
      </c>
      <c r="N32" s="186">
        <v>0.25</v>
      </c>
      <c r="O32" s="30">
        <v>1203</v>
      </c>
      <c r="P32" s="30">
        <v>2</v>
      </c>
      <c r="Q32" s="186">
        <v>0</v>
      </c>
      <c r="R32" s="30"/>
      <c r="S32" s="30">
        <v>1417</v>
      </c>
      <c r="T32" s="30">
        <v>407</v>
      </c>
      <c r="U32" s="30">
        <v>369</v>
      </c>
      <c r="V32" s="186">
        <v>0.26</v>
      </c>
      <c r="W32" s="30">
        <v>1048</v>
      </c>
      <c r="X32" s="30">
        <v>38</v>
      </c>
      <c r="Y32" s="186">
        <v>0.04</v>
      </c>
      <c r="Z32" s="30"/>
      <c r="AA32" s="30">
        <v>3383</v>
      </c>
      <c r="AB32" s="30">
        <v>291</v>
      </c>
      <c r="AC32" s="30">
        <v>236</v>
      </c>
      <c r="AD32" s="228">
        <v>7.0000000000000007E-2</v>
      </c>
      <c r="AE32" s="30">
        <v>3147</v>
      </c>
      <c r="AF32" s="30">
        <v>55</v>
      </c>
      <c r="AG32" s="186">
        <v>0.02</v>
      </c>
    </row>
    <row r="33" spans="1:33">
      <c r="A33" s="236" t="s">
        <v>58</v>
      </c>
      <c r="B33" s="236" t="s">
        <v>59</v>
      </c>
      <c r="C33" s="237">
        <v>4361</v>
      </c>
      <c r="D33" s="237">
        <v>195</v>
      </c>
      <c r="E33" s="237">
        <v>150</v>
      </c>
      <c r="F33" s="228">
        <v>0.03</v>
      </c>
      <c r="G33" s="237">
        <v>4211</v>
      </c>
      <c r="H33" s="237">
        <v>45</v>
      </c>
      <c r="I33" s="238">
        <v>0.01</v>
      </c>
      <c r="J33" s="237"/>
      <c r="K33" s="237">
        <v>1762</v>
      </c>
      <c r="L33" s="237">
        <v>222</v>
      </c>
      <c r="M33" s="237">
        <v>235</v>
      </c>
      <c r="N33" s="228">
        <v>0.13</v>
      </c>
      <c r="O33" s="237">
        <v>1526</v>
      </c>
      <c r="P33" s="237">
        <v>-14</v>
      </c>
      <c r="Q33" s="238">
        <v>-0.01</v>
      </c>
      <c r="R33" s="237"/>
      <c r="S33" s="237">
        <v>1607</v>
      </c>
      <c r="T33" s="237">
        <v>177</v>
      </c>
      <c r="U33" s="237">
        <v>171</v>
      </c>
      <c r="V33" s="228">
        <v>0.11</v>
      </c>
      <c r="W33" s="237">
        <v>1436</v>
      </c>
      <c r="X33" s="237">
        <v>7</v>
      </c>
      <c r="Y33" s="238">
        <v>0</v>
      </c>
      <c r="Z33" s="237"/>
      <c r="AA33" s="237">
        <v>2882</v>
      </c>
      <c r="AB33" s="237">
        <v>174</v>
      </c>
      <c r="AC33" s="237">
        <v>101</v>
      </c>
      <c r="AD33" s="228">
        <v>0.04</v>
      </c>
      <c r="AE33" s="237">
        <v>2781</v>
      </c>
      <c r="AF33" s="237">
        <v>73</v>
      </c>
      <c r="AG33" s="238">
        <v>0.03</v>
      </c>
    </row>
    <row r="34" spans="1:33">
      <c r="A34" s="27" t="s">
        <v>60</v>
      </c>
      <c r="B34" s="27" t="s">
        <v>61</v>
      </c>
      <c r="C34" s="30">
        <v>2284</v>
      </c>
      <c r="D34" s="30">
        <v>2651</v>
      </c>
      <c r="E34" s="30">
        <v>2463</v>
      </c>
      <c r="F34" s="186">
        <v>1.08</v>
      </c>
      <c r="G34" s="30">
        <v>-178</v>
      </c>
      <c r="H34" s="30">
        <v>188</v>
      </c>
      <c r="I34" s="186">
        <v>-1.05</v>
      </c>
      <c r="J34" s="30"/>
      <c r="K34" s="30">
        <v>1220</v>
      </c>
      <c r="L34" s="30">
        <v>1203</v>
      </c>
      <c r="M34" s="30">
        <v>1219</v>
      </c>
      <c r="N34" s="186">
        <v>1</v>
      </c>
      <c r="O34" s="30">
        <v>1</v>
      </c>
      <c r="P34" s="30">
        <v>-16</v>
      </c>
      <c r="Q34" s="186">
        <v>-18.11</v>
      </c>
      <c r="R34" s="30"/>
      <c r="S34" s="30">
        <v>1036</v>
      </c>
      <c r="T34" s="30">
        <v>1103</v>
      </c>
      <c r="U34" s="30">
        <v>1045</v>
      </c>
      <c r="V34" s="186">
        <v>1.01</v>
      </c>
      <c r="W34" s="30">
        <v>-9</v>
      </c>
      <c r="X34" s="30">
        <v>58</v>
      </c>
      <c r="Y34" s="186">
        <v>-6.14</v>
      </c>
      <c r="Z34" s="30"/>
      <c r="AA34" s="30">
        <v>3468</v>
      </c>
      <c r="AB34" s="30">
        <v>4291</v>
      </c>
      <c r="AC34" s="30">
        <v>4327</v>
      </c>
      <c r="AD34" s="186">
        <v>1.25</v>
      </c>
      <c r="AE34" s="30">
        <v>-859</v>
      </c>
      <c r="AF34" s="30">
        <v>-36</v>
      </c>
      <c r="AG34" s="186">
        <v>0.04</v>
      </c>
    </row>
    <row r="35" spans="1:33">
      <c r="A35" s="236" t="s">
        <v>62</v>
      </c>
      <c r="B35" s="236" t="s">
        <v>63</v>
      </c>
      <c r="C35" s="237">
        <v>2355</v>
      </c>
      <c r="D35" s="237">
        <v>133</v>
      </c>
      <c r="E35" s="237">
        <v>131</v>
      </c>
      <c r="F35" s="228">
        <v>0.06</v>
      </c>
      <c r="G35" s="237">
        <v>2224</v>
      </c>
      <c r="H35" s="237">
        <v>2</v>
      </c>
      <c r="I35" s="238">
        <v>0</v>
      </c>
      <c r="J35" s="237"/>
      <c r="K35" s="237">
        <v>1116</v>
      </c>
      <c r="L35" s="237">
        <v>112</v>
      </c>
      <c r="M35" s="237">
        <v>83</v>
      </c>
      <c r="N35" s="228">
        <v>7.0000000000000007E-2</v>
      </c>
      <c r="O35" s="237">
        <v>1032</v>
      </c>
      <c r="P35" s="237">
        <v>28</v>
      </c>
      <c r="Q35" s="238">
        <v>0.03</v>
      </c>
      <c r="R35" s="237"/>
      <c r="S35" s="237">
        <v>1130</v>
      </c>
      <c r="T35" s="237">
        <v>155</v>
      </c>
      <c r="U35" s="237">
        <v>107</v>
      </c>
      <c r="V35" s="228">
        <v>0.09</v>
      </c>
      <c r="W35" s="237">
        <v>1023</v>
      </c>
      <c r="X35" s="237">
        <v>48</v>
      </c>
      <c r="Y35" s="238">
        <v>0.05</v>
      </c>
      <c r="Z35" s="237"/>
      <c r="AA35" s="237">
        <v>3522</v>
      </c>
      <c r="AB35" s="237">
        <v>285</v>
      </c>
      <c r="AC35" s="237">
        <v>372</v>
      </c>
      <c r="AD35" s="228">
        <v>0.11</v>
      </c>
      <c r="AE35" s="237">
        <v>3149</v>
      </c>
      <c r="AF35" s="237">
        <v>-87</v>
      </c>
      <c r="AG35" s="238">
        <v>-0.03</v>
      </c>
    </row>
    <row r="36" spans="1:33">
      <c r="A36" s="27" t="s">
        <v>64</v>
      </c>
      <c r="B36" s="27" t="s">
        <v>65</v>
      </c>
      <c r="C36" s="30">
        <v>306</v>
      </c>
      <c r="D36" s="30">
        <v>282</v>
      </c>
      <c r="E36" s="30">
        <v>212</v>
      </c>
      <c r="F36" s="186">
        <v>0.69</v>
      </c>
      <c r="G36" s="30">
        <v>94</v>
      </c>
      <c r="H36" s="30">
        <v>70</v>
      </c>
      <c r="I36" s="186">
        <v>0.75</v>
      </c>
      <c r="J36" s="30"/>
      <c r="K36" s="30">
        <v>403</v>
      </c>
      <c r="L36" s="30">
        <v>444</v>
      </c>
      <c r="M36" s="30">
        <v>391</v>
      </c>
      <c r="N36" s="186">
        <v>0.97</v>
      </c>
      <c r="O36" s="30">
        <v>12</v>
      </c>
      <c r="P36" s="30">
        <v>53</v>
      </c>
      <c r="Q36" s="186">
        <v>4.55</v>
      </c>
      <c r="R36" s="30"/>
      <c r="S36" s="30">
        <v>557</v>
      </c>
      <c r="T36" s="30">
        <v>543</v>
      </c>
      <c r="U36" s="30">
        <v>434</v>
      </c>
      <c r="V36" s="186">
        <v>0.78</v>
      </c>
      <c r="W36" s="30">
        <v>123</v>
      </c>
      <c r="X36" s="30">
        <v>110</v>
      </c>
      <c r="Y36" s="186">
        <v>0.89</v>
      </c>
      <c r="Z36" s="30"/>
      <c r="AA36" s="30">
        <v>139</v>
      </c>
      <c r="AB36" s="30">
        <v>147</v>
      </c>
      <c r="AC36" s="30">
        <v>68</v>
      </c>
      <c r="AD36" s="186">
        <v>0.49</v>
      </c>
      <c r="AE36" s="30">
        <v>71</v>
      </c>
      <c r="AF36" s="30">
        <v>79</v>
      </c>
      <c r="AG36" s="186">
        <v>1.1100000000000001</v>
      </c>
    </row>
    <row r="37" spans="1:33">
      <c r="A37" s="236" t="s">
        <v>66</v>
      </c>
      <c r="B37" s="236" t="s">
        <v>67</v>
      </c>
      <c r="C37" s="237">
        <v>733</v>
      </c>
      <c r="D37" s="237">
        <v>81</v>
      </c>
      <c r="E37" s="237">
        <v>103</v>
      </c>
      <c r="F37" s="228">
        <v>0.14000000000000001</v>
      </c>
      <c r="G37" s="237">
        <v>629</v>
      </c>
      <c r="H37" s="237">
        <v>-22</v>
      </c>
      <c r="I37" s="238">
        <v>-0.04</v>
      </c>
      <c r="J37" s="237"/>
      <c r="K37" s="237">
        <v>420</v>
      </c>
      <c r="L37" s="237">
        <v>37</v>
      </c>
      <c r="M37" s="237">
        <v>54</v>
      </c>
      <c r="N37" s="228">
        <v>0.13</v>
      </c>
      <c r="O37" s="237">
        <v>365</v>
      </c>
      <c r="P37" s="237">
        <v>-17</v>
      </c>
      <c r="Q37" s="238">
        <v>-0.05</v>
      </c>
      <c r="R37" s="237"/>
      <c r="S37" s="237">
        <v>350</v>
      </c>
      <c r="T37" s="237">
        <v>41</v>
      </c>
      <c r="U37" s="237">
        <v>56</v>
      </c>
      <c r="V37" s="228">
        <v>0.16</v>
      </c>
      <c r="W37" s="237">
        <v>295</v>
      </c>
      <c r="X37" s="237">
        <v>-15</v>
      </c>
      <c r="Y37" s="238">
        <v>-0.05</v>
      </c>
      <c r="Z37" s="237"/>
      <c r="AA37" s="237">
        <v>1239</v>
      </c>
      <c r="AB37" s="237">
        <v>192</v>
      </c>
      <c r="AC37" s="237">
        <v>248</v>
      </c>
      <c r="AD37" s="228">
        <v>0.2</v>
      </c>
      <c r="AE37" s="237">
        <v>991</v>
      </c>
      <c r="AF37" s="237">
        <v>-56</v>
      </c>
      <c r="AG37" s="238">
        <v>-0.06</v>
      </c>
    </row>
    <row r="38" spans="1:33">
      <c r="A38" s="27" t="s">
        <v>68</v>
      </c>
      <c r="B38" s="27" t="s">
        <v>69</v>
      </c>
      <c r="C38" s="30">
        <v>1045</v>
      </c>
      <c r="D38" s="30">
        <v>192</v>
      </c>
      <c r="E38" s="30">
        <v>156</v>
      </c>
      <c r="F38" s="228">
        <v>0.15</v>
      </c>
      <c r="G38" s="30">
        <v>889</v>
      </c>
      <c r="H38" s="30">
        <v>36</v>
      </c>
      <c r="I38" s="186">
        <v>0.04</v>
      </c>
      <c r="J38" s="30"/>
      <c r="K38" s="30">
        <v>1049</v>
      </c>
      <c r="L38" s="30">
        <v>327</v>
      </c>
      <c r="M38" s="30">
        <v>370</v>
      </c>
      <c r="N38" s="186">
        <v>0.35</v>
      </c>
      <c r="O38" s="30">
        <v>679</v>
      </c>
      <c r="P38" s="30">
        <v>-43</v>
      </c>
      <c r="Q38" s="186">
        <v>-0.06</v>
      </c>
      <c r="R38" s="30"/>
      <c r="S38" s="30">
        <v>783</v>
      </c>
      <c r="T38" s="30">
        <v>248</v>
      </c>
      <c r="U38" s="30">
        <v>216</v>
      </c>
      <c r="V38" s="186">
        <v>0.28000000000000003</v>
      </c>
      <c r="W38" s="30">
        <v>567</v>
      </c>
      <c r="X38" s="30">
        <v>32</v>
      </c>
      <c r="Y38" s="186">
        <v>0.06</v>
      </c>
      <c r="Z38" s="30"/>
      <c r="AA38" s="30">
        <v>1162</v>
      </c>
      <c r="AB38" s="30">
        <v>95</v>
      </c>
      <c r="AC38" s="30">
        <v>66</v>
      </c>
      <c r="AD38" s="228">
        <v>0.06</v>
      </c>
      <c r="AE38" s="30">
        <v>1096</v>
      </c>
      <c r="AF38" s="30">
        <v>29</v>
      </c>
      <c r="AG38" s="186">
        <v>0.03</v>
      </c>
    </row>
    <row r="39" spans="1:33">
      <c r="A39" s="236" t="s">
        <v>70</v>
      </c>
      <c r="B39" s="236" t="s">
        <v>71</v>
      </c>
      <c r="C39" s="237">
        <v>2398</v>
      </c>
      <c r="D39" s="237">
        <v>184</v>
      </c>
      <c r="E39" s="237">
        <v>140</v>
      </c>
      <c r="F39" s="228">
        <v>0.06</v>
      </c>
      <c r="G39" s="237">
        <v>2259</v>
      </c>
      <c r="H39" s="237">
        <v>45</v>
      </c>
      <c r="I39" s="238">
        <v>0.02</v>
      </c>
      <c r="J39" s="237"/>
      <c r="K39" s="237">
        <v>1291</v>
      </c>
      <c r="L39" s="237">
        <v>180</v>
      </c>
      <c r="M39" s="237">
        <v>169</v>
      </c>
      <c r="N39" s="228">
        <v>0.13</v>
      </c>
      <c r="O39" s="237">
        <v>1122</v>
      </c>
      <c r="P39" s="237">
        <v>11</v>
      </c>
      <c r="Q39" s="238">
        <v>0.01</v>
      </c>
      <c r="R39" s="237"/>
      <c r="S39" s="237">
        <v>1365</v>
      </c>
      <c r="T39" s="237">
        <v>217</v>
      </c>
      <c r="U39" s="237">
        <v>195</v>
      </c>
      <c r="V39" s="228">
        <v>0.14000000000000001</v>
      </c>
      <c r="W39" s="237">
        <v>1169</v>
      </c>
      <c r="X39" s="237">
        <v>22</v>
      </c>
      <c r="Y39" s="238">
        <v>0.02</v>
      </c>
      <c r="Z39" s="237"/>
      <c r="AA39" s="237">
        <v>2977</v>
      </c>
      <c r="AB39" s="237">
        <v>163</v>
      </c>
      <c r="AC39" s="237">
        <v>147</v>
      </c>
      <c r="AD39" s="228">
        <v>0.05</v>
      </c>
      <c r="AE39" s="237">
        <v>2830</v>
      </c>
      <c r="AF39" s="237">
        <v>15</v>
      </c>
      <c r="AG39" s="238">
        <v>0.01</v>
      </c>
    </row>
    <row r="40" spans="1:33">
      <c r="A40" s="27" t="s">
        <v>72</v>
      </c>
      <c r="B40" s="27" t="s">
        <v>73</v>
      </c>
      <c r="C40" s="30">
        <v>4526</v>
      </c>
      <c r="D40" s="30">
        <v>203</v>
      </c>
      <c r="E40" s="30">
        <v>168</v>
      </c>
      <c r="F40" s="228">
        <v>0.04</v>
      </c>
      <c r="G40" s="30">
        <v>4358</v>
      </c>
      <c r="H40" s="30">
        <v>34</v>
      </c>
      <c r="I40" s="186">
        <v>0.01</v>
      </c>
      <c r="J40" s="30"/>
      <c r="K40" s="30">
        <v>1591</v>
      </c>
      <c r="L40" s="30">
        <v>1917</v>
      </c>
      <c r="M40" s="30">
        <v>1893</v>
      </c>
      <c r="N40" s="186">
        <v>1.19</v>
      </c>
      <c r="O40" s="30">
        <v>-302</v>
      </c>
      <c r="P40" s="30">
        <v>24</v>
      </c>
      <c r="Q40" s="186">
        <v>-0.08</v>
      </c>
      <c r="R40" s="30"/>
      <c r="S40" s="30">
        <v>1664</v>
      </c>
      <c r="T40" s="30">
        <v>1580</v>
      </c>
      <c r="U40" s="30">
        <v>1556</v>
      </c>
      <c r="V40" s="186">
        <v>0.93</v>
      </c>
      <c r="W40" s="30">
        <v>109</v>
      </c>
      <c r="X40" s="30">
        <v>24</v>
      </c>
      <c r="Y40" s="186">
        <v>0.22</v>
      </c>
      <c r="Z40" s="30"/>
      <c r="AA40" s="30">
        <v>7422</v>
      </c>
      <c r="AB40" s="30">
        <v>8587</v>
      </c>
      <c r="AC40" s="30">
        <v>9561</v>
      </c>
      <c r="AD40" s="186">
        <v>1.29</v>
      </c>
      <c r="AE40" s="30">
        <v>-2139</v>
      </c>
      <c r="AF40" s="30">
        <v>-974</v>
      </c>
      <c r="AG40" s="186">
        <v>0.46</v>
      </c>
    </row>
    <row r="41" spans="1:33">
      <c r="A41" s="233" t="s">
        <v>74</v>
      </c>
      <c r="B41" s="233" t="s">
        <v>75</v>
      </c>
      <c r="C41" s="234">
        <v>59</v>
      </c>
      <c r="D41" s="234">
        <v>36</v>
      </c>
      <c r="E41" s="234">
        <v>31</v>
      </c>
      <c r="F41" s="235">
        <v>0.52</v>
      </c>
      <c r="G41" s="234">
        <v>28</v>
      </c>
      <c r="H41" s="234">
        <v>5</v>
      </c>
      <c r="I41" s="235">
        <v>0.18</v>
      </c>
      <c r="J41" s="234"/>
      <c r="K41" s="234">
        <v>17</v>
      </c>
      <c r="L41" s="234">
        <v>18</v>
      </c>
      <c r="M41" s="234">
        <v>17</v>
      </c>
      <c r="N41" s="235">
        <v>1.03</v>
      </c>
      <c r="O41" s="234">
        <v>0</v>
      </c>
      <c r="P41" s="234">
        <v>1</v>
      </c>
      <c r="Q41" s="235">
        <v>-3.24</v>
      </c>
      <c r="R41" s="234"/>
      <c r="S41" s="234">
        <v>23</v>
      </c>
      <c r="T41" s="234">
        <v>18</v>
      </c>
      <c r="U41" s="234">
        <v>26</v>
      </c>
      <c r="V41" s="235">
        <v>1.1499999999999999</v>
      </c>
      <c r="W41" s="234">
        <v>-3</v>
      </c>
      <c r="X41" s="234">
        <v>-8</v>
      </c>
      <c r="Y41" s="235">
        <v>2.3199999999999998</v>
      </c>
      <c r="Z41" s="234"/>
      <c r="AA41" s="234">
        <v>189</v>
      </c>
      <c r="AB41" s="234">
        <v>108</v>
      </c>
      <c r="AC41" s="234">
        <v>63</v>
      </c>
      <c r="AD41" s="235">
        <v>0.34</v>
      </c>
      <c r="AE41" s="234">
        <v>125</v>
      </c>
      <c r="AF41" s="234">
        <v>44</v>
      </c>
      <c r="AG41" s="235">
        <v>0.35</v>
      </c>
    </row>
    <row r="42" spans="1:33">
      <c r="A42" s="27" t="s">
        <v>76</v>
      </c>
      <c r="B42" s="27" t="s">
        <v>77</v>
      </c>
      <c r="C42" s="30">
        <v>1836</v>
      </c>
      <c r="D42" s="30">
        <v>180</v>
      </c>
      <c r="E42" s="30">
        <v>138</v>
      </c>
      <c r="F42" s="228">
        <v>0.08</v>
      </c>
      <c r="G42" s="30">
        <v>1698</v>
      </c>
      <c r="H42" s="30">
        <v>42</v>
      </c>
      <c r="I42" s="186">
        <v>0.02</v>
      </c>
      <c r="J42" s="30"/>
      <c r="K42" s="30">
        <v>1366</v>
      </c>
      <c r="L42" s="30">
        <v>402</v>
      </c>
      <c r="M42" s="30">
        <v>379</v>
      </c>
      <c r="N42" s="186">
        <v>0.28000000000000003</v>
      </c>
      <c r="O42" s="30">
        <v>987</v>
      </c>
      <c r="P42" s="30">
        <v>23</v>
      </c>
      <c r="Q42" s="186">
        <v>0.02</v>
      </c>
      <c r="R42" s="30"/>
      <c r="S42" s="30">
        <v>1056</v>
      </c>
      <c r="T42" s="30">
        <v>278</v>
      </c>
      <c r="U42" s="30">
        <v>294</v>
      </c>
      <c r="V42" s="186">
        <v>0.28000000000000003</v>
      </c>
      <c r="W42" s="30">
        <v>762</v>
      </c>
      <c r="X42" s="30">
        <v>-16</v>
      </c>
      <c r="Y42" s="186">
        <v>-0.02</v>
      </c>
      <c r="Z42" s="30"/>
      <c r="AA42" s="30">
        <v>3045</v>
      </c>
      <c r="AB42" s="30">
        <v>209</v>
      </c>
      <c r="AC42" s="30">
        <v>202</v>
      </c>
      <c r="AD42" s="228">
        <v>7.0000000000000007E-2</v>
      </c>
      <c r="AE42" s="30">
        <v>2843</v>
      </c>
      <c r="AF42" s="30">
        <v>7</v>
      </c>
      <c r="AG42" s="186">
        <v>0</v>
      </c>
    </row>
    <row r="43" spans="1:33">
      <c r="A43" s="236" t="s">
        <v>78</v>
      </c>
      <c r="B43" s="236" t="s">
        <v>79</v>
      </c>
      <c r="C43" s="237">
        <v>1813</v>
      </c>
      <c r="D43" s="237">
        <v>204</v>
      </c>
      <c r="E43" s="237">
        <v>210</v>
      </c>
      <c r="F43" s="228">
        <v>0.12</v>
      </c>
      <c r="G43" s="237">
        <v>1602</v>
      </c>
      <c r="H43" s="237">
        <v>-6</v>
      </c>
      <c r="I43" s="238">
        <v>0</v>
      </c>
      <c r="J43" s="237"/>
      <c r="K43" s="237">
        <v>1045</v>
      </c>
      <c r="L43" s="237">
        <v>106</v>
      </c>
      <c r="M43" s="237">
        <v>181</v>
      </c>
      <c r="N43" s="228">
        <v>0.17</v>
      </c>
      <c r="O43" s="237">
        <v>864</v>
      </c>
      <c r="P43" s="237">
        <v>-75</v>
      </c>
      <c r="Q43" s="238">
        <v>-0.09</v>
      </c>
      <c r="R43" s="237"/>
      <c r="S43" s="237">
        <v>1024</v>
      </c>
      <c r="T43" s="237">
        <v>65</v>
      </c>
      <c r="U43" s="237">
        <v>120</v>
      </c>
      <c r="V43" s="228">
        <v>0.12</v>
      </c>
      <c r="W43" s="237">
        <v>904</v>
      </c>
      <c r="X43" s="237">
        <v>-54</v>
      </c>
      <c r="Y43" s="238">
        <v>-0.06</v>
      </c>
      <c r="Z43" s="237"/>
      <c r="AA43" s="237">
        <v>2249</v>
      </c>
      <c r="AB43" s="237">
        <v>235</v>
      </c>
      <c r="AC43" s="237">
        <v>252</v>
      </c>
      <c r="AD43" s="228">
        <v>0.11</v>
      </c>
      <c r="AE43" s="237">
        <v>1996</v>
      </c>
      <c r="AF43" s="237">
        <v>-17</v>
      </c>
      <c r="AG43" s="238">
        <v>-0.01</v>
      </c>
    </row>
    <row r="44" spans="1:33">
      <c r="A44" s="236" t="s">
        <v>80</v>
      </c>
      <c r="B44" s="236" t="s">
        <v>81</v>
      </c>
      <c r="C44" s="237">
        <v>3537</v>
      </c>
      <c r="D44" s="237">
        <v>184</v>
      </c>
      <c r="E44" s="237">
        <v>170</v>
      </c>
      <c r="F44" s="228">
        <v>0.05</v>
      </c>
      <c r="G44" s="237">
        <v>3367</v>
      </c>
      <c r="H44" s="237">
        <v>14</v>
      </c>
      <c r="I44" s="238">
        <v>0</v>
      </c>
      <c r="J44" s="237"/>
      <c r="K44" s="237">
        <v>1688</v>
      </c>
      <c r="L44" s="237">
        <v>96</v>
      </c>
      <c r="M44" s="237">
        <v>143</v>
      </c>
      <c r="N44" s="228">
        <v>0.08</v>
      </c>
      <c r="O44" s="237">
        <v>1545</v>
      </c>
      <c r="P44" s="237">
        <v>-46</v>
      </c>
      <c r="Q44" s="238">
        <v>-0.03</v>
      </c>
      <c r="R44" s="237"/>
      <c r="S44" s="237">
        <v>1434</v>
      </c>
      <c r="T44" s="237">
        <v>125</v>
      </c>
      <c r="U44" s="237">
        <v>122</v>
      </c>
      <c r="V44" s="228">
        <v>0.08</v>
      </c>
      <c r="W44" s="237">
        <v>1313</v>
      </c>
      <c r="X44" s="237">
        <v>4</v>
      </c>
      <c r="Y44" s="238">
        <v>0</v>
      </c>
      <c r="Z44" s="237"/>
      <c r="AA44" s="237">
        <v>6370</v>
      </c>
      <c r="AB44" s="237">
        <v>413</v>
      </c>
      <c r="AC44" s="237">
        <v>434</v>
      </c>
      <c r="AD44" s="228">
        <v>7.0000000000000007E-2</v>
      </c>
      <c r="AE44" s="237">
        <v>5936</v>
      </c>
      <c r="AF44" s="237">
        <v>-21</v>
      </c>
      <c r="AG44" s="238">
        <v>0</v>
      </c>
    </row>
    <row r="45" spans="1:33">
      <c r="A45" s="27" t="s">
        <v>82</v>
      </c>
      <c r="B45" s="27" t="s">
        <v>83</v>
      </c>
      <c r="C45" s="30">
        <v>1530</v>
      </c>
      <c r="D45" s="30">
        <v>93</v>
      </c>
      <c r="E45" s="30">
        <v>90</v>
      </c>
      <c r="F45" s="228">
        <v>0.06</v>
      </c>
      <c r="G45" s="30">
        <v>1441</v>
      </c>
      <c r="H45" s="30">
        <v>3</v>
      </c>
      <c r="I45" s="186">
        <v>0</v>
      </c>
      <c r="J45" s="30"/>
      <c r="K45" s="30">
        <v>982</v>
      </c>
      <c r="L45" s="30">
        <v>494</v>
      </c>
      <c r="M45" s="30">
        <v>555</v>
      </c>
      <c r="N45" s="186">
        <v>0.56999999999999995</v>
      </c>
      <c r="O45" s="30">
        <v>427</v>
      </c>
      <c r="P45" s="30">
        <v>-61</v>
      </c>
      <c r="Q45" s="186">
        <v>-0.14000000000000001</v>
      </c>
      <c r="R45" s="30"/>
      <c r="S45" s="30">
        <v>967</v>
      </c>
      <c r="T45" s="30">
        <v>550</v>
      </c>
      <c r="U45" s="30">
        <v>488</v>
      </c>
      <c r="V45" s="186">
        <v>0.5</v>
      </c>
      <c r="W45" s="30">
        <v>480</v>
      </c>
      <c r="X45" s="30">
        <v>62</v>
      </c>
      <c r="Y45" s="186">
        <v>0.13</v>
      </c>
      <c r="Z45" s="30"/>
      <c r="AA45" s="30">
        <v>2014</v>
      </c>
      <c r="AB45" s="30">
        <v>196</v>
      </c>
      <c r="AC45" s="30">
        <v>146</v>
      </c>
      <c r="AD45" s="228">
        <v>7.0000000000000007E-2</v>
      </c>
      <c r="AE45" s="30">
        <v>1868</v>
      </c>
      <c r="AF45" s="30">
        <v>50</v>
      </c>
      <c r="AG45" s="186">
        <v>0.03</v>
      </c>
    </row>
    <row r="46" spans="1:33">
      <c r="A46" s="236" t="s">
        <v>84</v>
      </c>
      <c r="B46" s="236" t="s">
        <v>85</v>
      </c>
      <c r="C46" s="237">
        <v>1594</v>
      </c>
      <c r="D46" s="237">
        <v>116</v>
      </c>
      <c r="E46" s="237">
        <v>82</v>
      </c>
      <c r="F46" s="228">
        <v>0.05</v>
      </c>
      <c r="G46" s="237">
        <v>1512</v>
      </c>
      <c r="H46" s="237">
        <v>34</v>
      </c>
      <c r="I46" s="238">
        <v>0.02</v>
      </c>
      <c r="J46" s="237"/>
      <c r="K46" s="237">
        <v>1152</v>
      </c>
      <c r="L46" s="237">
        <v>100</v>
      </c>
      <c r="M46" s="237">
        <v>114</v>
      </c>
      <c r="N46" s="228">
        <v>0.1</v>
      </c>
      <c r="O46" s="237">
        <v>1038</v>
      </c>
      <c r="P46" s="237">
        <v>-14</v>
      </c>
      <c r="Q46" s="238">
        <v>-0.01</v>
      </c>
      <c r="R46" s="237"/>
      <c r="S46" s="237">
        <v>1119</v>
      </c>
      <c r="T46" s="237">
        <v>91</v>
      </c>
      <c r="U46" s="237">
        <v>106</v>
      </c>
      <c r="V46" s="228">
        <v>0.09</v>
      </c>
      <c r="W46" s="237">
        <v>1013</v>
      </c>
      <c r="X46" s="237">
        <v>-15</v>
      </c>
      <c r="Y46" s="238">
        <v>-0.01</v>
      </c>
      <c r="Z46" s="237"/>
      <c r="AA46" s="237">
        <v>1839</v>
      </c>
      <c r="AB46" s="237">
        <v>149</v>
      </c>
      <c r="AC46" s="237">
        <v>33</v>
      </c>
      <c r="AD46" s="228">
        <v>0.02</v>
      </c>
      <c r="AE46" s="237">
        <v>1806</v>
      </c>
      <c r="AF46" s="237">
        <v>116</v>
      </c>
      <c r="AG46" s="238">
        <v>0.06</v>
      </c>
    </row>
    <row r="47" spans="1:33">
      <c r="A47" s="236" t="s">
        <v>86</v>
      </c>
      <c r="B47" s="236" t="s">
        <v>87</v>
      </c>
      <c r="C47" s="237">
        <v>4021</v>
      </c>
      <c r="D47" s="237">
        <v>298</v>
      </c>
      <c r="E47" s="237">
        <v>150</v>
      </c>
      <c r="F47" s="228">
        <v>0.04</v>
      </c>
      <c r="G47" s="237">
        <v>3871</v>
      </c>
      <c r="H47" s="237">
        <v>148</v>
      </c>
      <c r="I47" s="238">
        <v>0.04</v>
      </c>
      <c r="J47" s="237"/>
      <c r="K47" s="237">
        <v>1599</v>
      </c>
      <c r="L47" s="237">
        <v>236</v>
      </c>
      <c r="M47" s="237">
        <v>282</v>
      </c>
      <c r="N47" s="228">
        <v>0.18</v>
      </c>
      <c r="O47" s="237">
        <v>1317</v>
      </c>
      <c r="P47" s="237">
        <v>-46</v>
      </c>
      <c r="Q47" s="238">
        <v>-0.03</v>
      </c>
      <c r="R47" s="237"/>
      <c r="S47" s="237">
        <v>1709</v>
      </c>
      <c r="T47" s="237">
        <v>126</v>
      </c>
      <c r="U47" s="237">
        <v>114</v>
      </c>
      <c r="V47" s="228">
        <v>7.0000000000000007E-2</v>
      </c>
      <c r="W47" s="237">
        <v>1596</v>
      </c>
      <c r="X47" s="237">
        <v>12</v>
      </c>
      <c r="Y47" s="238">
        <v>0.01</v>
      </c>
      <c r="Z47" s="237"/>
      <c r="AA47" s="237">
        <v>9722</v>
      </c>
      <c r="AB47" s="237">
        <v>674</v>
      </c>
      <c r="AC47" s="237">
        <v>351</v>
      </c>
      <c r="AD47" s="228">
        <v>0.04</v>
      </c>
      <c r="AE47" s="237">
        <v>9371</v>
      </c>
      <c r="AF47" s="237">
        <v>324</v>
      </c>
      <c r="AG47" s="238">
        <v>0.03</v>
      </c>
    </row>
    <row r="48" spans="1:33">
      <c r="A48" s="27" t="s">
        <v>88</v>
      </c>
      <c r="B48" s="27" t="s">
        <v>89</v>
      </c>
      <c r="C48" s="30">
        <v>366</v>
      </c>
      <c r="D48" s="30">
        <v>184</v>
      </c>
      <c r="E48" s="30">
        <v>181</v>
      </c>
      <c r="F48" s="186">
        <v>0.49</v>
      </c>
      <c r="G48" s="30">
        <v>185</v>
      </c>
      <c r="H48" s="30">
        <v>3</v>
      </c>
      <c r="I48" s="186">
        <v>0.02</v>
      </c>
      <c r="J48" s="30"/>
      <c r="K48" s="30">
        <v>402</v>
      </c>
      <c r="L48" s="30">
        <v>77</v>
      </c>
      <c r="M48" s="30">
        <v>104</v>
      </c>
      <c r="N48" s="186">
        <v>0.26</v>
      </c>
      <c r="O48" s="30">
        <v>298</v>
      </c>
      <c r="P48" s="30">
        <v>-27</v>
      </c>
      <c r="Q48" s="186">
        <v>-0.09</v>
      </c>
      <c r="R48" s="30"/>
      <c r="S48" s="30">
        <v>255</v>
      </c>
      <c r="T48" s="30">
        <v>109</v>
      </c>
      <c r="U48" s="30">
        <v>92</v>
      </c>
      <c r="V48" s="186">
        <v>0.36</v>
      </c>
      <c r="W48" s="30">
        <v>163</v>
      </c>
      <c r="X48" s="30">
        <v>17</v>
      </c>
      <c r="Y48" s="186">
        <v>0.11</v>
      </c>
      <c r="Z48" s="30"/>
      <c r="AA48" s="30">
        <v>543</v>
      </c>
      <c r="AB48" s="30">
        <v>477</v>
      </c>
      <c r="AC48" s="30">
        <v>372</v>
      </c>
      <c r="AD48" s="186">
        <v>0.68</v>
      </c>
      <c r="AE48" s="30">
        <v>172</v>
      </c>
      <c r="AF48" s="30">
        <v>105</v>
      </c>
      <c r="AG48" s="186">
        <v>0.61</v>
      </c>
    </row>
    <row r="49" spans="1:33">
      <c r="A49" s="236" t="s">
        <v>90</v>
      </c>
      <c r="B49" s="236" t="s">
        <v>91</v>
      </c>
      <c r="C49" s="237">
        <v>1806</v>
      </c>
      <c r="D49" s="237">
        <v>90</v>
      </c>
      <c r="E49" s="237">
        <v>88</v>
      </c>
      <c r="F49" s="228">
        <v>0.05</v>
      </c>
      <c r="G49" s="237">
        <v>1718</v>
      </c>
      <c r="H49" s="237">
        <v>2</v>
      </c>
      <c r="I49" s="238">
        <v>0</v>
      </c>
      <c r="J49" s="237"/>
      <c r="K49" s="237">
        <v>318</v>
      </c>
      <c r="L49" s="237">
        <v>10</v>
      </c>
      <c r="M49" s="237">
        <v>19</v>
      </c>
      <c r="N49" s="228">
        <v>0.06</v>
      </c>
      <c r="O49" s="237">
        <v>299</v>
      </c>
      <c r="P49" s="237">
        <v>-9</v>
      </c>
      <c r="Q49" s="238">
        <v>-0.03</v>
      </c>
      <c r="R49" s="237"/>
      <c r="S49" s="237">
        <v>219</v>
      </c>
      <c r="T49" s="237">
        <v>13</v>
      </c>
      <c r="U49" s="237">
        <v>9</v>
      </c>
      <c r="V49" s="228">
        <v>0.04</v>
      </c>
      <c r="W49" s="237">
        <v>210</v>
      </c>
      <c r="X49" s="237">
        <v>4</v>
      </c>
      <c r="Y49" s="238">
        <v>0.02</v>
      </c>
      <c r="Z49" s="237"/>
      <c r="AA49" s="237">
        <v>4304</v>
      </c>
      <c r="AB49" s="237">
        <v>186</v>
      </c>
      <c r="AC49" s="237">
        <v>178</v>
      </c>
      <c r="AD49" s="228">
        <v>0.04</v>
      </c>
      <c r="AE49" s="237">
        <v>4126</v>
      </c>
      <c r="AF49" s="237">
        <v>8</v>
      </c>
      <c r="AG49" s="238">
        <v>0</v>
      </c>
    </row>
    <row r="50" spans="1:33">
      <c r="A50" s="236" t="s">
        <v>92</v>
      </c>
      <c r="B50" s="236" t="s">
        <v>93</v>
      </c>
      <c r="C50" s="237">
        <v>4429</v>
      </c>
      <c r="D50" s="237">
        <v>212</v>
      </c>
      <c r="E50" s="237">
        <v>222</v>
      </c>
      <c r="F50" s="228">
        <v>0.05</v>
      </c>
      <c r="G50" s="237">
        <v>4207</v>
      </c>
      <c r="H50" s="237">
        <v>-11</v>
      </c>
      <c r="I50" s="238">
        <v>0</v>
      </c>
      <c r="J50" s="237"/>
      <c r="K50" s="237">
        <v>1859</v>
      </c>
      <c r="L50" s="237">
        <v>130</v>
      </c>
      <c r="M50" s="237">
        <v>158</v>
      </c>
      <c r="N50" s="228">
        <v>0.08</v>
      </c>
      <c r="O50" s="237">
        <v>1701</v>
      </c>
      <c r="P50" s="237">
        <v>-28</v>
      </c>
      <c r="Q50" s="238">
        <v>-0.02</v>
      </c>
      <c r="R50" s="237"/>
      <c r="S50" s="237">
        <v>2037</v>
      </c>
      <c r="T50" s="237">
        <v>194</v>
      </c>
      <c r="U50" s="237">
        <v>168</v>
      </c>
      <c r="V50" s="228">
        <v>0.08</v>
      </c>
      <c r="W50" s="237">
        <v>1870</v>
      </c>
      <c r="X50" s="237">
        <v>27</v>
      </c>
      <c r="Y50" s="238">
        <v>0.01</v>
      </c>
      <c r="Z50" s="237"/>
      <c r="AA50" s="237">
        <v>7528</v>
      </c>
      <c r="AB50" s="237">
        <v>472</v>
      </c>
      <c r="AC50" s="237">
        <v>412</v>
      </c>
      <c r="AD50" s="228">
        <v>0.05</v>
      </c>
      <c r="AE50" s="237">
        <v>7116</v>
      </c>
      <c r="AF50" s="237">
        <v>60</v>
      </c>
      <c r="AG50" s="238">
        <v>0.01</v>
      </c>
    </row>
    <row r="51" spans="1:33">
      <c r="A51" s="233" t="s">
        <v>94</v>
      </c>
      <c r="B51" s="233" t="s">
        <v>95</v>
      </c>
      <c r="C51" s="234">
        <v>13</v>
      </c>
      <c r="D51" s="234">
        <v>1</v>
      </c>
      <c r="E51" s="234">
        <v>3</v>
      </c>
      <c r="F51" s="228">
        <v>0.19</v>
      </c>
      <c r="G51" s="234">
        <v>11</v>
      </c>
      <c r="H51" s="234">
        <v>-2</v>
      </c>
      <c r="I51" s="235">
        <v>-0.16</v>
      </c>
      <c r="J51" s="234"/>
      <c r="K51" s="234">
        <v>19</v>
      </c>
      <c r="L51" s="234">
        <v>2</v>
      </c>
      <c r="M51" s="234">
        <v>3</v>
      </c>
      <c r="N51" s="228">
        <v>0.16</v>
      </c>
      <c r="O51" s="234">
        <v>16</v>
      </c>
      <c r="P51" s="234">
        <v>-1</v>
      </c>
      <c r="Q51" s="235">
        <v>-0.06</v>
      </c>
      <c r="R51" s="234"/>
      <c r="S51" s="234">
        <v>4</v>
      </c>
      <c r="T51" s="234">
        <v>0</v>
      </c>
      <c r="U51" s="234">
        <v>1</v>
      </c>
      <c r="V51" s="235">
        <v>0.25</v>
      </c>
      <c r="W51" s="234">
        <v>3</v>
      </c>
      <c r="X51" s="234">
        <v>-1</v>
      </c>
      <c r="Y51" s="235">
        <v>-0.34</v>
      </c>
      <c r="Z51" s="234"/>
      <c r="AA51" s="234">
        <v>16</v>
      </c>
      <c r="AB51" s="234">
        <v>5</v>
      </c>
      <c r="AC51" s="234">
        <v>3</v>
      </c>
      <c r="AD51" s="228">
        <v>0.17</v>
      </c>
      <c r="AE51" s="234">
        <v>14</v>
      </c>
      <c r="AF51" s="234">
        <v>2</v>
      </c>
      <c r="AG51" s="235">
        <v>0.15</v>
      </c>
    </row>
    <row r="52" spans="1:33">
      <c r="A52" s="236" t="s">
        <v>96</v>
      </c>
      <c r="B52" s="236" t="s">
        <v>97</v>
      </c>
      <c r="C52" s="237">
        <v>987</v>
      </c>
      <c r="D52" s="237">
        <v>74</v>
      </c>
      <c r="E52" s="237">
        <v>55</v>
      </c>
      <c r="F52" s="228">
        <v>0.06</v>
      </c>
      <c r="G52" s="237">
        <v>932</v>
      </c>
      <c r="H52" s="237">
        <v>18</v>
      </c>
      <c r="I52" s="238">
        <v>0.02</v>
      </c>
      <c r="J52" s="237"/>
      <c r="K52" s="237">
        <v>625</v>
      </c>
      <c r="L52" s="237">
        <v>96</v>
      </c>
      <c r="M52" s="237">
        <v>73</v>
      </c>
      <c r="N52" s="228">
        <v>0.12</v>
      </c>
      <c r="O52" s="237">
        <v>552</v>
      </c>
      <c r="P52" s="237">
        <v>23</v>
      </c>
      <c r="Q52" s="238">
        <v>0.04</v>
      </c>
      <c r="R52" s="237"/>
      <c r="S52" s="237">
        <v>487</v>
      </c>
      <c r="T52" s="237">
        <v>90</v>
      </c>
      <c r="U52" s="237">
        <v>64</v>
      </c>
      <c r="V52" s="228">
        <v>0.13</v>
      </c>
      <c r="W52" s="237">
        <v>423</v>
      </c>
      <c r="X52" s="237">
        <v>26</v>
      </c>
      <c r="Y52" s="238">
        <v>0.06</v>
      </c>
      <c r="Z52" s="237"/>
      <c r="AA52" s="237">
        <v>1702</v>
      </c>
      <c r="AB52" s="237">
        <v>117</v>
      </c>
      <c r="AC52" s="237">
        <v>106</v>
      </c>
      <c r="AD52" s="228">
        <v>0.06</v>
      </c>
      <c r="AE52" s="237">
        <v>1596</v>
      </c>
      <c r="AF52" s="237">
        <v>11</v>
      </c>
      <c r="AG52" s="238">
        <v>0.01</v>
      </c>
    </row>
    <row r="53" spans="1:33">
      <c r="A53" s="27" t="s">
        <v>98</v>
      </c>
      <c r="B53" s="27" t="s">
        <v>99</v>
      </c>
      <c r="C53" s="30">
        <v>6860</v>
      </c>
      <c r="D53" s="30">
        <v>2577</v>
      </c>
      <c r="E53" s="30">
        <v>2277</v>
      </c>
      <c r="F53" s="186">
        <v>0.33</v>
      </c>
      <c r="G53" s="30">
        <v>4583</v>
      </c>
      <c r="H53" s="30">
        <v>301</v>
      </c>
      <c r="I53" s="186">
        <v>7.0000000000000007E-2</v>
      </c>
      <c r="J53" s="30"/>
      <c r="K53" s="30">
        <v>3131</v>
      </c>
      <c r="L53" s="30">
        <v>1062</v>
      </c>
      <c r="M53" s="30">
        <v>1100</v>
      </c>
      <c r="N53" s="186">
        <v>0.35</v>
      </c>
      <c r="O53" s="30">
        <v>2031</v>
      </c>
      <c r="P53" s="30">
        <v>-38</v>
      </c>
      <c r="Q53" s="186">
        <v>-0.02</v>
      </c>
      <c r="R53" s="30"/>
      <c r="S53" s="30">
        <v>3183</v>
      </c>
      <c r="T53" s="30">
        <v>916</v>
      </c>
      <c r="U53" s="30">
        <v>925</v>
      </c>
      <c r="V53" s="186">
        <v>0.28999999999999998</v>
      </c>
      <c r="W53" s="30">
        <v>2258</v>
      </c>
      <c r="X53" s="30">
        <v>-8</v>
      </c>
      <c r="Y53" s="186">
        <v>0</v>
      </c>
      <c r="Z53" s="30"/>
      <c r="AA53" s="30">
        <v>12956</v>
      </c>
      <c r="AB53" s="30">
        <v>2037</v>
      </c>
      <c r="AC53" s="30">
        <v>1703</v>
      </c>
      <c r="AD53" s="228">
        <v>0.13</v>
      </c>
      <c r="AE53" s="30">
        <v>11252</v>
      </c>
      <c r="AF53" s="30">
        <v>334</v>
      </c>
      <c r="AG53" s="186">
        <v>0.03</v>
      </c>
    </row>
    <row r="54" spans="1:33">
      <c r="A54" s="27" t="s">
        <v>100</v>
      </c>
      <c r="B54" s="27" t="s">
        <v>101</v>
      </c>
      <c r="C54" s="30">
        <v>3291</v>
      </c>
      <c r="D54" s="30">
        <v>916</v>
      </c>
      <c r="E54" s="30">
        <v>828</v>
      </c>
      <c r="F54" s="186">
        <v>0.25</v>
      </c>
      <c r="G54" s="30">
        <v>2462</v>
      </c>
      <c r="H54" s="30">
        <v>87</v>
      </c>
      <c r="I54" s="186">
        <v>0.04</v>
      </c>
      <c r="J54" s="30"/>
      <c r="K54" s="30">
        <v>5966</v>
      </c>
      <c r="L54" s="30">
        <v>4979</v>
      </c>
      <c r="M54" s="30">
        <v>5109</v>
      </c>
      <c r="N54" s="186">
        <v>0.86</v>
      </c>
      <c r="O54" s="30">
        <v>857</v>
      </c>
      <c r="P54" s="30">
        <v>-130</v>
      </c>
      <c r="Q54" s="186">
        <v>-0.15</v>
      </c>
      <c r="R54" s="30"/>
      <c r="S54" s="30">
        <v>5525</v>
      </c>
      <c r="T54" s="30">
        <v>3837</v>
      </c>
      <c r="U54" s="30">
        <v>3410</v>
      </c>
      <c r="V54" s="186">
        <v>0.62</v>
      </c>
      <c r="W54" s="30">
        <v>2115</v>
      </c>
      <c r="X54" s="30">
        <v>427</v>
      </c>
      <c r="Y54" s="186">
        <v>0.2</v>
      </c>
      <c r="Z54" s="30"/>
      <c r="AA54" s="30">
        <v>3087</v>
      </c>
      <c r="AB54" s="30">
        <v>322</v>
      </c>
      <c r="AC54" s="30">
        <v>303</v>
      </c>
      <c r="AD54" s="228">
        <v>0.1</v>
      </c>
      <c r="AE54" s="30">
        <v>2784</v>
      </c>
      <c r="AF54" s="30">
        <v>18</v>
      </c>
      <c r="AG54" s="186">
        <v>0.01</v>
      </c>
    </row>
    <row r="55" spans="1:33">
      <c r="A55" s="236" t="s">
        <v>102</v>
      </c>
      <c r="B55" s="236" t="s">
        <v>103</v>
      </c>
      <c r="C55" s="237">
        <v>5132</v>
      </c>
      <c r="D55" s="237">
        <v>5555</v>
      </c>
      <c r="E55" s="237">
        <v>412</v>
      </c>
      <c r="F55" s="228">
        <v>0.08</v>
      </c>
      <c r="G55" s="237">
        <v>4720</v>
      </c>
      <c r="H55" s="237">
        <v>5143</v>
      </c>
      <c r="I55" s="238">
        <v>1.0900000000000001</v>
      </c>
      <c r="J55" s="237"/>
      <c r="K55" s="237">
        <v>975</v>
      </c>
      <c r="L55" s="237">
        <v>179</v>
      </c>
      <c r="M55" s="237">
        <v>99</v>
      </c>
      <c r="N55" s="228">
        <v>0.1</v>
      </c>
      <c r="O55" s="237">
        <v>877</v>
      </c>
      <c r="P55" s="237">
        <v>80</v>
      </c>
      <c r="Q55" s="238">
        <v>0.09</v>
      </c>
      <c r="R55" s="237"/>
      <c r="S55" s="237">
        <v>2115</v>
      </c>
      <c r="T55" s="237">
        <v>809</v>
      </c>
      <c r="U55" s="237">
        <v>464</v>
      </c>
      <c r="V55" s="228">
        <v>0.22</v>
      </c>
      <c r="W55" s="237">
        <v>1651</v>
      </c>
      <c r="X55" s="237">
        <v>345</v>
      </c>
      <c r="Y55" s="238">
        <v>0.21</v>
      </c>
      <c r="Z55" s="237"/>
      <c r="AA55" s="237">
        <v>9788</v>
      </c>
      <c r="AB55" s="237">
        <v>12186</v>
      </c>
      <c r="AC55" s="237">
        <v>467</v>
      </c>
      <c r="AD55" s="228">
        <v>0.05</v>
      </c>
      <c r="AE55" s="237">
        <v>9321</v>
      </c>
      <c r="AF55" s="237">
        <v>11719</v>
      </c>
      <c r="AG55" s="238">
        <v>1.26</v>
      </c>
    </row>
    <row r="56" spans="1:33">
      <c r="A56" s="174" t="s">
        <v>104</v>
      </c>
      <c r="B56" s="174" t="s">
        <v>105</v>
      </c>
      <c r="C56" s="191">
        <v>342</v>
      </c>
      <c r="D56" s="191">
        <v>347</v>
      </c>
      <c r="E56" s="191">
        <v>334</v>
      </c>
      <c r="F56" s="192">
        <v>0.97</v>
      </c>
      <c r="G56" s="191">
        <v>9</v>
      </c>
      <c r="H56" s="191">
        <v>13</v>
      </c>
      <c r="I56" s="192">
        <v>1.47</v>
      </c>
      <c r="J56" s="191"/>
      <c r="K56" s="191">
        <v>1766</v>
      </c>
      <c r="L56" s="191">
        <v>1898</v>
      </c>
      <c r="M56" s="191">
        <v>1875</v>
      </c>
      <c r="N56" s="192">
        <v>1.06</v>
      </c>
      <c r="O56" s="191">
        <v>-109</v>
      </c>
      <c r="P56" s="191">
        <v>23</v>
      </c>
      <c r="Q56" s="192">
        <v>-0.21</v>
      </c>
      <c r="R56" s="191"/>
      <c r="S56" s="191">
        <v>3569</v>
      </c>
      <c r="T56" s="191">
        <v>1761</v>
      </c>
      <c r="U56" s="191">
        <v>652</v>
      </c>
      <c r="V56" s="228">
        <v>0.18</v>
      </c>
      <c r="W56" s="191">
        <v>2916</v>
      </c>
      <c r="X56" s="191">
        <v>1109</v>
      </c>
      <c r="Y56" s="192">
        <v>0.38</v>
      </c>
      <c r="Z56" s="191"/>
      <c r="AA56" s="191">
        <v>12999</v>
      </c>
      <c r="AB56" s="191">
        <v>15148</v>
      </c>
      <c r="AC56" s="191">
        <v>7402</v>
      </c>
      <c r="AD56" s="239">
        <v>0.56999999999999995</v>
      </c>
      <c r="AE56" s="240">
        <v>5597</v>
      </c>
      <c r="AF56" s="240">
        <v>7746</v>
      </c>
      <c r="AG56" s="239">
        <v>1.38</v>
      </c>
    </row>
    <row r="57" spans="1:33">
      <c r="A57" s="236" t="s">
        <v>106</v>
      </c>
      <c r="B57" s="236" t="s">
        <v>107</v>
      </c>
      <c r="C57" s="237">
        <v>2607</v>
      </c>
      <c r="D57" s="237">
        <v>212</v>
      </c>
      <c r="E57" s="237">
        <v>229</v>
      </c>
      <c r="F57" s="228">
        <v>0.09</v>
      </c>
      <c r="G57" s="237">
        <v>2377</v>
      </c>
      <c r="H57" s="237">
        <v>-18</v>
      </c>
      <c r="I57" s="238">
        <v>-0.01</v>
      </c>
      <c r="J57" s="237"/>
      <c r="K57" s="237">
        <v>1156</v>
      </c>
      <c r="L57" s="237">
        <v>115</v>
      </c>
      <c r="M57" s="237">
        <v>130</v>
      </c>
      <c r="N57" s="228">
        <v>0.11</v>
      </c>
      <c r="O57" s="237">
        <v>1026</v>
      </c>
      <c r="P57" s="237">
        <v>-15</v>
      </c>
      <c r="Q57" s="238">
        <v>-0.01</v>
      </c>
      <c r="R57" s="237"/>
      <c r="S57" s="237">
        <v>1120</v>
      </c>
      <c r="T57" s="237">
        <v>138</v>
      </c>
      <c r="U57" s="237">
        <v>120</v>
      </c>
      <c r="V57" s="228">
        <v>0.11</v>
      </c>
      <c r="W57" s="237">
        <v>1000</v>
      </c>
      <c r="X57" s="237">
        <v>18</v>
      </c>
      <c r="Y57" s="238">
        <v>0.02</v>
      </c>
      <c r="Z57" s="237"/>
      <c r="AA57" s="237">
        <v>4408</v>
      </c>
      <c r="AB57" s="237">
        <v>177</v>
      </c>
      <c r="AC57" s="237">
        <v>203</v>
      </c>
      <c r="AD57" s="228">
        <v>0.05</v>
      </c>
      <c r="AE57" s="237">
        <v>4205</v>
      </c>
      <c r="AF57" s="237">
        <v>-26</v>
      </c>
      <c r="AG57" s="238">
        <v>-0.01</v>
      </c>
    </row>
    <row r="58" spans="1:33">
      <c r="A58" s="236" t="s">
        <v>108</v>
      </c>
      <c r="B58" s="236" t="s">
        <v>109</v>
      </c>
      <c r="C58" s="237">
        <v>1201</v>
      </c>
      <c r="D58" s="237">
        <v>84</v>
      </c>
      <c r="E58" s="237">
        <v>66</v>
      </c>
      <c r="F58" s="228">
        <v>0.05</v>
      </c>
      <c r="G58" s="237">
        <v>1136</v>
      </c>
      <c r="H58" s="237">
        <v>18</v>
      </c>
      <c r="I58" s="238">
        <v>0.02</v>
      </c>
      <c r="J58" s="237"/>
      <c r="K58" s="237">
        <v>653</v>
      </c>
      <c r="L58" s="237">
        <v>65</v>
      </c>
      <c r="M58" s="237">
        <v>69</v>
      </c>
      <c r="N58" s="228">
        <v>0.11</v>
      </c>
      <c r="O58" s="237">
        <v>584</v>
      </c>
      <c r="P58" s="237">
        <v>-5</v>
      </c>
      <c r="Q58" s="238">
        <v>-0.01</v>
      </c>
      <c r="R58" s="237"/>
      <c r="S58" s="237">
        <v>679</v>
      </c>
      <c r="T58" s="237">
        <v>66</v>
      </c>
      <c r="U58" s="237">
        <v>77</v>
      </c>
      <c r="V58" s="228">
        <v>0.11</v>
      </c>
      <c r="W58" s="237">
        <v>603</v>
      </c>
      <c r="X58" s="237">
        <v>-10</v>
      </c>
      <c r="Y58" s="238">
        <v>-0.02</v>
      </c>
      <c r="Z58" s="237"/>
      <c r="AA58" s="237">
        <v>2420</v>
      </c>
      <c r="AB58" s="237">
        <v>205</v>
      </c>
      <c r="AC58" s="237">
        <v>154</v>
      </c>
      <c r="AD58" s="228">
        <v>0.06</v>
      </c>
      <c r="AE58" s="237">
        <v>2266</v>
      </c>
      <c r="AF58" s="237">
        <v>51</v>
      </c>
      <c r="AG58" s="238">
        <v>0.02</v>
      </c>
    </row>
    <row r="59" spans="1:33">
      <c r="A59" s="236" t="s">
        <v>110</v>
      </c>
      <c r="B59" s="236" t="s">
        <v>111</v>
      </c>
      <c r="C59" s="237">
        <v>9474</v>
      </c>
      <c r="D59" s="237">
        <v>522</v>
      </c>
      <c r="E59" s="237">
        <v>463</v>
      </c>
      <c r="F59" s="228">
        <v>0.05</v>
      </c>
      <c r="G59" s="237">
        <v>9012</v>
      </c>
      <c r="H59" s="237">
        <v>59</v>
      </c>
      <c r="I59" s="238">
        <v>0.01</v>
      </c>
      <c r="J59" s="237"/>
      <c r="K59" s="237">
        <v>4701</v>
      </c>
      <c r="L59" s="237">
        <v>607</v>
      </c>
      <c r="M59" s="237">
        <v>559</v>
      </c>
      <c r="N59" s="228">
        <v>0.12</v>
      </c>
      <c r="O59" s="237">
        <v>4142</v>
      </c>
      <c r="P59" s="237">
        <v>47</v>
      </c>
      <c r="Q59" s="238">
        <v>0.01</v>
      </c>
      <c r="R59" s="237"/>
      <c r="S59" s="237">
        <v>4309</v>
      </c>
      <c r="T59" s="237">
        <v>424</v>
      </c>
      <c r="U59" s="237">
        <v>432</v>
      </c>
      <c r="V59" s="228">
        <v>0.1</v>
      </c>
      <c r="W59" s="237">
        <v>3877</v>
      </c>
      <c r="X59" s="237">
        <v>-8</v>
      </c>
      <c r="Y59" s="238">
        <v>0</v>
      </c>
      <c r="Z59" s="237"/>
      <c r="AA59" s="237">
        <v>19781</v>
      </c>
      <c r="AB59" s="237">
        <v>743</v>
      </c>
      <c r="AC59" s="237">
        <v>685</v>
      </c>
      <c r="AD59" s="228">
        <v>0.03</v>
      </c>
      <c r="AE59" s="237">
        <v>19095</v>
      </c>
      <c r="AF59" s="237">
        <v>57</v>
      </c>
      <c r="AG59" s="238">
        <v>0</v>
      </c>
    </row>
    <row r="60" spans="1:33">
      <c r="A60" s="27" t="s">
        <v>112</v>
      </c>
      <c r="B60" s="27" t="s">
        <v>113</v>
      </c>
      <c r="C60" s="30">
        <v>1786</v>
      </c>
      <c r="D60" s="30">
        <v>90</v>
      </c>
      <c r="E60" s="30">
        <v>89</v>
      </c>
      <c r="F60" s="228">
        <v>0.05</v>
      </c>
      <c r="G60" s="30">
        <v>1697</v>
      </c>
      <c r="H60" s="30">
        <v>2</v>
      </c>
      <c r="I60" s="186">
        <v>0</v>
      </c>
      <c r="J60" s="30"/>
      <c r="K60" s="30">
        <v>356</v>
      </c>
      <c r="L60" s="30">
        <v>198</v>
      </c>
      <c r="M60" s="30">
        <v>231</v>
      </c>
      <c r="N60" s="186">
        <v>0.65</v>
      </c>
      <c r="O60" s="30">
        <v>124</v>
      </c>
      <c r="P60" s="30">
        <v>-33</v>
      </c>
      <c r="Q60" s="186">
        <v>-0.27</v>
      </c>
      <c r="R60" s="30"/>
      <c r="S60" s="30">
        <v>132</v>
      </c>
      <c r="T60" s="30">
        <v>14</v>
      </c>
      <c r="U60" s="30">
        <v>9</v>
      </c>
      <c r="V60" s="228">
        <v>7.0000000000000007E-2</v>
      </c>
      <c r="W60" s="30">
        <v>123</v>
      </c>
      <c r="X60" s="30">
        <v>5</v>
      </c>
      <c r="Y60" s="186">
        <v>0.04</v>
      </c>
      <c r="Z60" s="30"/>
      <c r="AA60" s="30">
        <v>5039</v>
      </c>
      <c r="AB60" s="30">
        <v>330</v>
      </c>
      <c r="AC60" s="30">
        <v>302</v>
      </c>
      <c r="AD60" s="228">
        <v>0.06</v>
      </c>
      <c r="AE60" s="30">
        <v>4738</v>
      </c>
      <c r="AF60" s="30">
        <v>28</v>
      </c>
      <c r="AG60" s="186">
        <v>0.01</v>
      </c>
    </row>
    <row r="61" spans="1:33">
      <c r="A61" s="27" t="s">
        <v>114</v>
      </c>
      <c r="B61" s="27" t="s">
        <v>115</v>
      </c>
      <c r="C61" s="30">
        <v>2332</v>
      </c>
      <c r="D61" s="30">
        <v>362</v>
      </c>
      <c r="E61" s="30">
        <v>305</v>
      </c>
      <c r="F61" s="228">
        <v>0.13</v>
      </c>
      <c r="G61" s="30">
        <v>2027</v>
      </c>
      <c r="H61" s="30">
        <v>57</v>
      </c>
      <c r="I61" s="186">
        <v>0.03</v>
      </c>
      <c r="J61" s="30"/>
      <c r="K61" s="30">
        <v>1849</v>
      </c>
      <c r="L61" s="30">
        <v>527</v>
      </c>
      <c r="M61" s="30">
        <v>511</v>
      </c>
      <c r="N61" s="186">
        <v>0.28000000000000003</v>
      </c>
      <c r="O61" s="30">
        <v>1338</v>
      </c>
      <c r="P61" s="30">
        <v>16</v>
      </c>
      <c r="Q61" s="186">
        <v>0.01</v>
      </c>
      <c r="R61" s="30"/>
      <c r="S61" s="30">
        <v>1644</v>
      </c>
      <c r="T61" s="30">
        <v>476</v>
      </c>
      <c r="U61" s="30">
        <v>389</v>
      </c>
      <c r="V61" s="228">
        <v>0.24</v>
      </c>
      <c r="W61" s="30">
        <v>1255</v>
      </c>
      <c r="X61" s="30">
        <v>87</v>
      </c>
      <c r="Y61" s="186">
        <v>7.0000000000000007E-2</v>
      </c>
      <c r="Z61" s="30"/>
      <c r="AA61" s="30">
        <v>1588</v>
      </c>
      <c r="AB61" s="30">
        <v>202</v>
      </c>
      <c r="AC61" s="30">
        <v>148</v>
      </c>
      <c r="AD61" s="228">
        <v>0.09</v>
      </c>
      <c r="AE61" s="30">
        <v>1440</v>
      </c>
      <c r="AF61" s="30">
        <v>54</v>
      </c>
      <c r="AG61" s="186">
        <v>0.04</v>
      </c>
    </row>
    <row r="62" spans="1:33">
      <c r="A62" s="236" t="s">
        <v>116</v>
      </c>
      <c r="B62" s="236" t="s">
        <v>117</v>
      </c>
      <c r="C62" s="237">
        <v>1990</v>
      </c>
      <c r="D62" s="237">
        <v>116</v>
      </c>
      <c r="E62" s="237">
        <v>122</v>
      </c>
      <c r="F62" s="228">
        <v>0.06</v>
      </c>
      <c r="G62" s="237">
        <v>1868</v>
      </c>
      <c r="H62" s="237">
        <v>-6</v>
      </c>
      <c r="I62" s="238">
        <v>0</v>
      </c>
      <c r="J62" s="237"/>
      <c r="K62" s="237">
        <v>1002</v>
      </c>
      <c r="L62" s="237">
        <v>72</v>
      </c>
      <c r="M62" s="237">
        <v>90</v>
      </c>
      <c r="N62" s="228">
        <v>0.09</v>
      </c>
      <c r="O62" s="237">
        <v>912</v>
      </c>
      <c r="P62" s="237">
        <v>-18</v>
      </c>
      <c r="Q62" s="238">
        <v>-0.02</v>
      </c>
      <c r="R62" s="237"/>
      <c r="S62" s="237">
        <v>1036</v>
      </c>
      <c r="T62" s="237">
        <v>101</v>
      </c>
      <c r="U62" s="237">
        <v>136</v>
      </c>
      <c r="V62" s="228">
        <v>0.13</v>
      </c>
      <c r="W62" s="237">
        <v>900</v>
      </c>
      <c r="X62" s="237">
        <v>-35</v>
      </c>
      <c r="Y62" s="238">
        <v>-0.04</v>
      </c>
      <c r="Z62" s="237"/>
      <c r="AA62" s="237">
        <v>2738</v>
      </c>
      <c r="AB62" s="237">
        <v>168</v>
      </c>
      <c r="AC62" s="237">
        <v>158</v>
      </c>
      <c r="AD62" s="228">
        <v>0.06</v>
      </c>
      <c r="AE62" s="237">
        <v>2580</v>
      </c>
      <c r="AF62" s="237">
        <v>10</v>
      </c>
      <c r="AG62" s="238">
        <v>0</v>
      </c>
    </row>
    <row r="63" spans="1:33">
      <c r="A63" s="236" t="s">
        <v>118</v>
      </c>
      <c r="B63" s="236" t="s">
        <v>119</v>
      </c>
      <c r="C63" s="237">
        <v>1815</v>
      </c>
      <c r="D63" s="237">
        <v>2123</v>
      </c>
      <c r="E63" s="237">
        <v>239</v>
      </c>
      <c r="F63" s="228">
        <v>0.13</v>
      </c>
      <c r="G63" s="237">
        <v>1576</v>
      </c>
      <c r="H63" s="237">
        <v>1884</v>
      </c>
      <c r="I63" s="238">
        <v>1.2</v>
      </c>
      <c r="J63" s="237"/>
      <c r="K63" s="237">
        <v>1935</v>
      </c>
      <c r="L63" s="237">
        <v>1870</v>
      </c>
      <c r="M63" s="237">
        <v>417</v>
      </c>
      <c r="N63" s="228">
        <v>0.22</v>
      </c>
      <c r="O63" s="237">
        <v>1518</v>
      </c>
      <c r="P63" s="237">
        <v>1453</v>
      </c>
      <c r="Q63" s="238">
        <v>0.96</v>
      </c>
      <c r="R63" s="237"/>
      <c r="S63" s="237">
        <v>1632</v>
      </c>
      <c r="T63" s="237">
        <v>1628</v>
      </c>
      <c r="U63" s="237">
        <v>308</v>
      </c>
      <c r="V63" s="228">
        <v>0.19</v>
      </c>
      <c r="W63" s="237">
        <v>1324</v>
      </c>
      <c r="X63" s="237">
        <v>1320</v>
      </c>
      <c r="Y63" s="238">
        <v>1</v>
      </c>
      <c r="Z63" s="237"/>
      <c r="AA63" s="237">
        <v>1236</v>
      </c>
      <c r="AB63" s="237">
        <v>1790</v>
      </c>
      <c r="AC63" s="237">
        <v>118</v>
      </c>
      <c r="AD63" s="228">
        <v>0.1</v>
      </c>
      <c r="AE63" s="237">
        <v>1118</v>
      </c>
      <c r="AF63" s="237">
        <v>1672</v>
      </c>
      <c r="AG63" s="238">
        <v>1.5</v>
      </c>
    </row>
    <row r="64" spans="1:33">
      <c r="A64" s="233" t="s">
        <v>120</v>
      </c>
      <c r="B64" s="233" t="s">
        <v>121</v>
      </c>
      <c r="C64" s="234">
        <v>11</v>
      </c>
      <c r="D64" s="234">
        <v>7</v>
      </c>
      <c r="E64" s="234">
        <v>8</v>
      </c>
      <c r="F64" s="235">
        <v>0.7</v>
      </c>
      <c r="G64" s="234">
        <v>3</v>
      </c>
      <c r="H64" s="234">
        <v>-1</v>
      </c>
      <c r="I64" s="235">
        <v>-0.31</v>
      </c>
      <c r="J64" s="234"/>
      <c r="K64" s="234">
        <v>10</v>
      </c>
      <c r="L64" s="234">
        <v>9</v>
      </c>
      <c r="M64" s="234">
        <v>7</v>
      </c>
      <c r="N64" s="235">
        <v>0.72</v>
      </c>
      <c r="O64" s="234">
        <v>3</v>
      </c>
      <c r="P64" s="234">
        <v>2</v>
      </c>
      <c r="Q64" s="235">
        <v>0.82</v>
      </c>
      <c r="R64" s="234"/>
      <c r="S64" s="234">
        <v>10</v>
      </c>
      <c r="T64" s="234">
        <v>5</v>
      </c>
      <c r="U64" s="234">
        <v>5</v>
      </c>
      <c r="V64" s="235">
        <v>0.51</v>
      </c>
      <c r="W64" s="234">
        <v>5</v>
      </c>
      <c r="X64" s="234">
        <v>0</v>
      </c>
      <c r="Y64" s="235">
        <v>-0.05</v>
      </c>
      <c r="Z64" s="234"/>
      <c r="AA64" s="234">
        <v>16</v>
      </c>
      <c r="AB64" s="234">
        <v>6</v>
      </c>
      <c r="AC64" s="234">
        <v>5</v>
      </c>
      <c r="AD64" s="235">
        <v>0.28999999999999998</v>
      </c>
      <c r="AE64" s="234">
        <v>12</v>
      </c>
      <c r="AF64" s="234">
        <v>1</v>
      </c>
      <c r="AG64" s="235">
        <v>0.1</v>
      </c>
    </row>
    <row r="65" spans="1:33">
      <c r="A65" s="233" t="s">
        <v>122</v>
      </c>
      <c r="B65" s="233" t="s">
        <v>123</v>
      </c>
      <c r="C65" s="234">
        <v>10</v>
      </c>
      <c r="D65" s="234">
        <v>8</v>
      </c>
      <c r="E65" s="234">
        <v>6</v>
      </c>
      <c r="F65" s="235">
        <v>0.6</v>
      </c>
      <c r="G65" s="234">
        <v>4</v>
      </c>
      <c r="H65" s="234">
        <v>2</v>
      </c>
      <c r="I65" s="235">
        <v>0.57999999999999996</v>
      </c>
      <c r="J65" s="234"/>
      <c r="K65" s="234">
        <v>7</v>
      </c>
      <c r="L65" s="234">
        <v>6</v>
      </c>
      <c r="M65" s="234">
        <v>11</v>
      </c>
      <c r="N65" s="235">
        <v>1.59</v>
      </c>
      <c r="O65" s="234">
        <v>-4</v>
      </c>
      <c r="P65" s="234">
        <v>-5</v>
      </c>
      <c r="Q65" s="235">
        <v>1.19</v>
      </c>
      <c r="R65" s="234"/>
      <c r="S65" s="234">
        <v>10</v>
      </c>
      <c r="T65" s="234">
        <v>8</v>
      </c>
      <c r="U65" s="234">
        <v>6</v>
      </c>
      <c r="V65" s="235">
        <v>0.61</v>
      </c>
      <c r="W65" s="234">
        <v>4</v>
      </c>
      <c r="X65" s="234">
        <v>2</v>
      </c>
      <c r="Y65" s="235">
        <v>0.42</v>
      </c>
      <c r="Z65" s="234"/>
      <c r="AA65" s="234">
        <v>5</v>
      </c>
      <c r="AB65" s="234">
        <v>4</v>
      </c>
      <c r="AC65" s="234">
        <v>6</v>
      </c>
      <c r="AD65" s="235">
        <v>1.03</v>
      </c>
      <c r="AE65" s="234">
        <v>0</v>
      </c>
      <c r="AF65" s="234">
        <v>-2</v>
      </c>
      <c r="AG65" s="235">
        <v>9.32</v>
      </c>
    </row>
    <row r="66" spans="1:33">
      <c r="A66" s="233" t="s">
        <v>124</v>
      </c>
      <c r="B66" s="233" t="s">
        <v>125</v>
      </c>
      <c r="C66" s="234">
        <v>2</v>
      </c>
      <c r="D66" s="234">
        <v>3</v>
      </c>
      <c r="E66" s="234">
        <v>0</v>
      </c>
      <c r="F66" s="228">
        <v>0</v>
      </c>
      <c r="G66" s="234">
        <v>2</v>
      </c>
      <c r="H66" s="234">
        <v>3</v>
      </c>
      <c r="I66" s="235">
        <v>1.1299999999999999</v>
      </c>
      <c r="J66" s="234"/>
      <c r="K66" s="234">
        <v>0</v>
      </c>
      <c r="L66" s="234">
        <v>0</v>
      </c>
      <c r="M66" s="234">
        <v>0</v>
      </c>
      <c r="N66" s="235" t="e">
        <v>#DIV/0!</v>
      </c>
      <c r="O66" s="234">
        <v>0</v>
      </c>
      <c r="P66" s="234">
        <v>0</v>
      </c>
      <c r="Q66" s="235" t="e">
        <v>#DIV/0!</v>
      </c>
      <c r="R66" s="234"/>
      <c r="S66" s="234">
        <v>727</v>
      </c>
      <c r="T66" s="234">
        <v>46</v>
      </c>
      <c r="U66" s="234">
        <v>75</v>
      </c>
      <c r="V66" s="228">
        <v>0.1</v>
      </c>
      <c r="W66" s="234">
        <v>653</v>
      </c>
      <c r="X66" s="234">
        <v>-28</v>
      </c>
      <c r="Y66" s="235">
        <v>-0.04</v>
      </c>
      <c r="Z66" s="234"/>
      <c r="AA66" s="234">
        <v>4</v>
      </c>
      <c r="AB66" s="234">
        <v>1</v>
      </c>
      <c r="AC66" s="234">
        <v>1</v>
      </c>
      <c r="AD66" s="228">
        <v>0.22</v>
      </c>
      <c r="AE66" s="234">
        <v>3</v>
      </c>
      <c r="AF66" s="234">
        <v>0</v>
      </c>
      <c r="AG66" s="235">
        <v>0.01</v>
      </c>
    </row>
    <row r="67" spans="1:33">
      <c r="A67" s="233" t="s">
        <v>126</v>
      </c>
      <c r="B67" s="233" t="s">
        <v>127</v>
      </c>
      <c r="C67" s="234">
        <v>4</v>
      </c>
      <c r="D67" s="234">
        <v>3</v>
      </c>
      <c r="E67" s="234">
        <v>5</v>
      </c>
      <c r="F67" s="235">
        <v>1.1599999999999999</v>
      </c>
      <c r="G67" s="234">
        <v>-1</v>
      </c>
      <c r="H67" s="234">
        <v>-3</v>
      </c>
      <c r="I67" s="235">
        <v>3.75</v>
      </c>
      <c r="J67" s="234"/>
      <c r="K67" s="234">
        <v>18</v>
      </c>
      <c r="L67" s="234">
        <v>14</v>
      </c>
      <c r="M67" s="234">
        <v>17</v>
      </c>
      <c r="N67" s="235">
        <v>0.95</v>
      </c>
      <c r="O67" s="234">
        <v>1</v>
      </c>
      <c r="P67" s="234">
        <v>-3</v>
      </c>
      <c r="Q67" s="235">
        <v>-2.83</v>
      </c>
      <c r="R67" s="234"/>
      <c r="S67" s="234">
        <v>5</v>
      </c>
      <c r="T67" s="234">
        <v>3</v>
      </c>
      <c r="U67" s="234">
        <v>3</v>
      </c>
      <c r="V67" s="235">
        <v>0.61</v>
      </c>
      <c r="W67" s="234">
        <v>2</v>
      </c>
      <c r="X67" s="234">
        <v>0</v>
      </c>
      <c r="Y67" s="235">
        <v>-0.08</v>
      </c>
      <c r="Z67" s="234"/>
      <c r="AA67" s="234">
        <v>12</v>
      </c>
      <c r="AB67" s="234">
        <v>8</v>
      </c>
      <c r="AC67" s="234">
        <v>9</v>
      </c>
      <c r="AD67" s="235">
        <v>0.7</v>
      </c>
      <c r="AE67" s="234">
        <v>4</v>
      </c>
      <c r="AF67" s="234">
        <v>-1</v>
      </c>
      <c r="AG67" s="235">
        <v>-0.17</v>
      </c>
    </row>
    <row r="68" spans="1:33">
      <c r="A68" s="236" t="s">
        <v>128</v>
      </c>
      <c r="B68" s="236" t="s">
        <v>129</v>
      </c>
      <c r="C68" s="237">
        <v>1763</v>
      </c>
      <c r="D68" s="237">
        <v>687</v>
      </c>
      <c r="E68" s="237">
        <v>127</v>
      </c>
      <c r="F68" s="228">
        <v>7.0000000000000007E-2</v>
      </c>
      <c r="G68" s="237">
        <v>1637</v>
      </c>
      <c r="H68" s="237">
        <v>561</v>
      </c>
      <c r="I68" s="238">
        <v>0.34</v>
      </c>
      <c r="J68" s="237"/>
      <c r="K68" s="237">
        <v>1161</v>
      </c>
      <c r="L68" s="237">
        <v>104</v>
      </c>
      <c r="M68" s="237">
        <v>105</v>
      </c>
      <c r="N68" s="228">
        <v>0.09</v>
      </c>
      <c r="O68" s="237">
        <v>1057</v>
      </c>
      <c r="P68" s="237">
        <v>-1</v>
      </c>
      <c r="Q68" s="238">
        <v>0</v>
      </c>
      <c r="R68" s="237"/>
      <c r="S68" s="237">
        <v>1037</v>
      </c>
      <c r="T68" s="237">
        <v>161</v>
      </c>
      <c r="U68" s="237">
        <v>173</v>
      </c>
      <c r="V68" s="228">
        <v>0.17</v>
      </c>
      <c r="W68" s="237">
        <v>864</v>
      </c>
      <c r="X68" s="237">
        <v>-11</v>
      </c>
      <c r="Y68" s="238">
        <v>-0.01</v>
      </c>
      <c r="Z68" s="237"/>
      <c r="AA68" s="237">
        <v>2660</v>
      </c>
      <c r="AB68" s="237">
        <v>193</v>
      </c>
      <c r="AC68" s="237">
        <v>123</v>
      </c>
      <c r="AD68" s="228">
        <v>0.05</v>
      </c>
      <c r="AE68" s="237">
        <v>2537</v>
      </c>
      <c r="AF68" s="237">
        <v>70</v>
      </c>
      <c r="AG68" s="238">
        <v>0.03</v>
      </c>
    </row>
    <row r="69" spans="1:33">
      <c r="A69" s="233" t="s">
        <v>130</v>
      </c>
      <c r="B69" s="233" t="s">
        <v>131</v>
      </c>
      <c r="C69" s="234">
        <v>9</v>
      </c>
      <c r="D69" s="234">
        <v>3</v>
      </c>
      <c r="E69" s="234">
        <v>3</v>
      </c>
      <c r="F69" s="235">
        <v>0.28999999999999998</v>
      </c>
      <c r="G69" s="234">
        <v>6</v>
      </c>
      <c r="H69" s="234">
        <v>0</v>
      </c>
      <c r="I69" s="235">
        <v>-0.01</v>
      </c>
      <c r="J69" s="234"/>
      <c r="K69" s="234">
        <v>11</v>
      </c>
      <c r="L69" s="234">
        <v>2</v>
      </c>
      <c r="M69" s="234">
        <v>1</v>
      </c>
      <c r="N69" s="228">
        <v>0.09</v>
      </c>
      <c r="O69" s="234">
        <v>10</v>
      </c>
      <c r="P69" s="234">
        <v>1</v>
      </c>
      <c r="Q69" s="235">
        <v>0.1</v>
      </c>
      <c r="R69" s="234"/>
      <c r="S69" s="234">
        <v>7</v>
      </c>
      <c r="T69" s="234">
        <v>1</v>
      </c>
      <c r="U69" s="234">
        <v>2</v>
      </c>
      <c r="V69" s="235">
        <v>0.28999999999999998</v>
      </c>
      <c r="W69" s="234">
        <v>5</v>
      </c>
      <c r="X69" s="234">
        <v>-1</v>
      </c>
      <c r="Y69" s="235">
        <v>-0.22</v>
      </c>
      <c r="Z69" s="234"/>
      <c r="AA69" s="234">
        <v>15</v>
      </c>
      <c r="AB69" s="234">
        <v>9</v>
      </c>
      <c r="AC69" s="234">
        <v>2</v>
      </c>
      <c r="AD69" s="228">
        <v>0.12</v>
      </c>
      <c r="AE69" s="234">
        <v>13</v>
      </c>
      <c r="AF69" s="234">
        <v>7</v>
      </c>
      <c r="AG69" s="235">
        <v>0.52</v>
      </c>
    </row>
    <row r="70" spans="1:33">
      <c r="A70" s="236" t="s">
        <v>132</v>
      </c>
      <c r="B70" s="236" t="s">
        <v>133</v>
      </c>
      <c r="C70" s="237">
        <v>2560</v>
      </c>
      <c r="D70" s="237">
        <v>406</v>
      </c>
      <c r="E70" s="237">
        <v>347</v>
      </c>
      <c r="F70" s="228">
        <v>0.14000000000000001</v>
      </c>
      <c r="G70" s="237">
        <v>2212</v>
      </c>
      <c r="H70" s="237">
        <v>59</v>
      </c>
      <c r="I70" s="238">
        <v>0.03</v>
      </c>
      <c r="J70" s="237"/>
      <c r="K70" s="237">
        <v>3451</v>
      </c>
      <c r="L70" s="237">
        <v>324</v>
      </c>
      <c r="M70" s="237">
        <v>352</v>
      </c>
      <c r="N70" s="228">
        <v>0.1</v>
      </c>
      <c r="O70" s="237">
        <v>3099</v>
      </c>
      <c r="P70" s="237">
        <v>-28</v>
      </c>
      <c r="Q70" s="238">
        <v>-0.01</v>
      </c>
      <c r="R70" s="237"/>
      <c r="S70" s="237">
        <v>1826</v>
      </c>
      <c r="T70" s="237">
        <v>381</v>
      </c>
      <c r="U70" s="237">
        <v>379</v>
      </c>
      <c r="V70" s="228">
        <v>0.21</v>
      </c>
      <c r="W70" s="237">
        <v>1447</v>
      </c>
      <c r="X70" s="237">
        <v>2</v>
      </c>
      <c r="Y70" s="238">
        <v>0</v>
      </c>
      <c r="Z70" s="237"/>
      <c r="AA70" s="237">
        <v>2498</v>
      </c>
      <c r="AB70" s="237">
        <v>451</v>
      </c>
      <c r="AC70" s="237">
        <v>438</v>
      </c>
      <c r="AD70" s="228">
        <v>0.18</v>
      </c>
      <c r="AE70" s="237">
        <v>2060</v>
      </c>
      <c r="AF70" s="237">
        <v>14</v>
      </c>
      <c r="AG70" s="238">
        <v>0.01</v>
      </c>
    </row>
    <row r="71" spans="1:33">
      <c r="A71" s="236" t="s">
        <v>134</v>
      </c>
      <c r="B71" s="236" t="s">
        <v>135</v>
      </c>
      <c r="C71" s="237">
        <v>2589</v>
      </c>
      <c r="D71" s="237">
        <v>219</v>
      </c>
      <c r="E71" s="237">
        <v>173</v>
      </c>
      <c r="F71" s="228">
        <v>7.0000000000000007E-2</v>
      </c>
      <c r="G71" s="237">
        <v>2416</v>
      </c>
      <c r="H71" s="237">
        <v>46</v>
      </c>
      <c r="I71" s="238">
        <v>0.02</v>
      </c>
      <c r="J71" s="237"/>
      <c r="K71" s="237">
        <v>406</v>
      </c>
      <c r="L71" s="237">
        <v>16</v>
      </c>
      <c r="M71" s="237">
        <v>12</v>
      </c>
      <c r="N71" s="228">
        <v>0.03</v>
      </c>
      <c r="O71" s="237">
        <v>394</v>
      </c>
      <c r="P71" s="237">
        <v>4</v>
      </c>
      <c r="Q71" s="238">
        <v>0.01</v>
      </c>
      <c r="R71" s="237"/>
      <c r="S71" s="237">
        <v>277</v>
      </c>
      <c r="T71" s="237">
        <v>16</v>
      </c>
      <c r="U71" s="237">
        <v>28</v>
      </c>
      <c r="V71" s="228">
        <v>0.1</v>
      </c>
      <c r="W71" s="237">
        <v>249</v>
      </c>
      <c r="X71" s="237">
        <v>-12</v>
      </c>
      <c r="Y71" s="238">
        <v>-0.05</v>
      </c>
      <c r="Z71" s="237"/>
      <c r="AA71" s="237">
        <v>7</v>
      </c>
      <c r="AB71" s="237">
        <v>1</v>
      </c>
      <c r="AC71" s="237">
        <v>1</v>
      </c>
      <c r="AD71" s="228">
        <v>0.14000000000000001</v>
      </c>
      <c r="AE71" s="237">
        <v>6</v>
      </c>
      <c r="AF71" s="237">
        <v>0</v>
      </c>
      <c r="AG71" s="238">
        <v>0.01</v>
      </c>
    </row>
    <row r="72" spans="1:33">
      <c r="A72" s="233" t="s">
        <v>136</v>
      </c>
      <c r="B72" s="233" t="s">
        <v>137</v>
      </c>
      <c r="C72" s="234">
        <v>6</v>
      </c>
      <c r="D72" s="234">
        <v>2</v>
      </c>
      <c r="E72" s="234">
        <v>0</v>
      </c>
      <c r="F72" s="228">
        <v>0</v>
      </c>
      <c r="G72" s="234">
        <v>6</v>
      </c>
      <c r="H72" s="234">
        <v>2</v>
      </c>
      <c r="I72" s="235">
        <v>0.3</v>
      </c>
      <c r="J72" s="234"/>
      <c r="K72" s="234">
        <v>4</v>
      </c>
      <c r="L72" s="234">
        <v>1</v>
      </c>
      <c r="M72" s="234">
        <v>0</v>
      </c>
      <c r="N72" s="228">
        <v>0</v>
      </c>
      <c r="O72" s="234">
        <v>4</v>
      </c>
      <c r="P72" s="234">
        <v>1</v>
      </c>
      <c r="Q72" s="235">
        <v>0.25</v>
      </c>
      <c r="R72" s="234"/>
      <c r="S72" s="234">
        <v>4</v>
      </c>
      <c r="T72" s="234">
        <v>1</v>
      </c>
      <c r="U72" s="234">
        <v>1</v>
      </c>
      <c r="V72" s="235">
        <v>0.25</v>
      </c>
      <c r="W72" s="234">
        <v>3</v>
      </c>
      <c r="X72" s="234">
        <v>0</v>
      </c>
      <c r="Y72" s="235">
        <v>-0.02</v>
      </c>
      <c r="Z72" s="234"/>
      <c r="AA72" s="234">
        <v>9</v>
      </c>
      <c r="AB72" s="234">
        <v>1</v>
      </c>
      <c r="AC72" s="234">
        <v>1</v>
      </c>
      <c r="AD72" s="228">
        <v>0.11</v>
      </c>
      <c r="AE72" s="234">
        <v>8</v>
      </c>
      <c r="AF72" s="234">
        <v>0</v>
      </c>
      <c r="AG72" s="235">
        <v>0.01</v>
      </c>
    </row>
    <row r="73" spans="1:33">
      <c r="A73" s="233" t="s">
        <v>138</v>
      </c>
      <c r="B73" s="233" t="s">
        <v>139</v>
      </c>
      <c r="C73" s="234">
        <v>4</v>
      </c>
      <c r="D73" s="234">
        <v>0</v>
      </c>
      <c r="E73" s="234">
        <v>3</v>
      </c>
      <c r="F73" s="235">
        <v>0.77</v>
      </c>
      <c r="G73" s="234">
        <v>1</v>
      </c>
      <c r="H73" s="234">
        <v>-3</v>
      </c>
      <c r="I73" s="235">
        <v>-3.4</v>
      </c>
      <c r="J73" s="234"/>
      <c r="K73" s="234">
        <v>4</v>
      </c>
      <c r="L73" s="234">
        <v>2</v>
      </c>
      <c r="M73" s="234">
        <v>3</v>
      </c>
      <c r="N73" s="235">
        <v>0.72</v>
      </c>
      <c r="O73" s="234">
        <v>1</v>
      </c>
      <c r="P73" s="234">
        <v>-1</v>
      </c>
      <c r="Q73" s="235">
        <v>-0.84</v>
      </c>
      <c r="R73" s="234"/>
      <c r="S73" s="234">
        <v>1</v>
      </c>
      <c r="T73" s="234">
        <v>1</v>
      </c>
      <c r="U73" s="234">
        <v>2</v>
      </c>
      <c r="V73" s="235">
        <v>2.04</v>
      </c>
      <c r="W73" s="234">
        <v>-1</v>
      </c>
      <c r="X73" s="234">
        <v>-1</v>
      </c>
      <c r="Y73" s="235">
        <v>1.03</v>
      </c>
      <c r="Z73" s="234"/>
      <c r="AA73" s="234">
        <v>11</v>
      </c>
      <c r="AB73" s="234">
        <v>0</v>
      </c>
      <c r="AC73" s="234">
        <v>2</v>
      </c>
      <c r="AD73" s="228">
        <v>0.17</v>
      </c>
      <c r="AE73" s="234">
        <v>9</v>
      </c>
      <c r="AF73" s="234">
        <v>-2</v>
      </c>
      <c r="AG73" s="235">
        <v>-0.21</v>
      </c>
    </row>
    <row r="74" spans="1:33">
      <c r="A74" s="233" t="s">
        <v>140</v>
      </c>
      <c r="B74" s="233" t="s">
        <v>141</v>
      </c>
      <c r="C74" s="234">
        <v>1</v>
      </c>
      <c r="D74" s="234">
        <v>1</v>
      </c>
      <c r="E74" s="234">
        <v>3</v>
      </c>
      <c r="F74" s="235">
        <v>2.3199999999999998</v>
      </c>
      <c r="G74" s="234">
        <v>-1</v>
      </c>
      <c r="H74" s="234">
        <v>-2</v>
      </c>
      <c r="I74" s="235">
        <v>1.19</v>
      </c>
      <c r="J74" s="234"/>
      <c r="K74" s="234">
        <v>1</v>
      </c>
      <c r="L74" s="234">
        <v>1</v>
      </c>
      <c r="M74" s="234">
        <v>1</v>
      </c>
      <c r="N74" s="235">
        <v>0.72</v>
      </c>
      <c r="O74" s="234">
        <v>0</v>
      </c>
      <c r="P74" s="234">
        <v>0</v>
      </c>
      <c r="Q74" s="235">
        <v>0.05</v>
      </c>
      <c r="R74" s="234"/>
      <c r="S74" s="234">
        <v>0</v>
      </c>
      <c r="T74" s="234">
        <v>4</v>
      </c>
      <c r="U74" s="234">
        <v>1</v>
      </c>
      <c r="V74" s="235" t="e">
        <v>#DIV/0!</v>
      </c>
      <c r="W74" s="234">
        <v>-1</v>
      </c>
      <c r="X74" s="234">
        <v>3</v>
      </c>
      <c r="Y74" s="235">
        <v>-2.8</v>
      </c>
      <c r="Z74" s="234"/>
      <c r="AA74" s="234">
        <v>2</v>
      </c>
      <c r="AB74" s="234">
        <v>2</v>
      </c>
      <c r="AC74" s="234">
        <v>0</v>
      </c>
      <c r="AD74" s="228">
        <v>0</v>
      </c>
      <c r="AE74" s="234">
        <v>2</v>
      </c>
      <c r="AF74" s="234">
        <v>2</v>
      </c>
      <c r="AG74" s="235">
        <v>0.9</v>
      </c>
    </row>
    <row r="75" spans="1:33">
      <c r="A75" s="174" t="s">
        <v>142</v>
      </c>
      <c r="B75" s="174" t="s">
        <v>143</v>
      </c>
      <c r="C75" s="191">
        <v>5120</v>
      </c>
      <c r="D75" s="191">
        <v>5550</v>
      </c>
      <c r="E75" s="191">
        <v>1800</v>
      </c>
      <c r="F75" s="192">
        <v>0.35</v>
      </c>
      <c r="G75" s="191">
        <v>3320</v>
      </c>
      <c r="H75" s="191">
        <v>3750</v>
      </c>
      <c r="I75" s="192">
        <v>1.1299999999999999</v>
      </c>
      <c r="J75" s="191"/>
      <c r="K75" s="191">
        <v>1343</v>
      </c>
      <c r="L75" s="191">
        <v>1556</v>
      </c>
      <c r="M75" s="191">
        <v>1530</v>
      </c>
      <c r="N75" s="192">
        <v>1.1399999999999999</v>
      </c>
      <c r="O75" s="191">
        <v>-186</v>
      </c>
      <c r="P75" s="191">
        <v>26</v>
      </c>
      <c r="Q75" s="192">
        <v>-0.14000000000000001</v>
      </c>
      <c r="R75" s="191"/>
      <c r="S75" s="191">
        <v>2106</v>
      </c>
      <c r="T75" s="191">
        <v>1314</v>
      </c>
      <c r="U75" s="191">
        <v>767</v>
      </c>
      <c r="V75" s="192">
        <v>0.36</v>
      </c>
      <c r="W75" s="191">
        <v>1339</v>
      </c>
      <c r="X75" s="191">
        <v>547</v>
      </c>
      <c r="Y75" s="192">
        <v>0.41</v>
      </c>
      <c r="Z75" s="191"/>
      <c r="AA75" s="191">
        <v>8979</v>
      </c>
      <c r="AB75" s="191">
        <v>10245</v>
      </c>
      <c r="AC75" s="191">
        <v>3723</v>
      </c>
      <c r="AD75" s="239">
        <v>0.41</v>
      </c>
      <c r="AE75" s="240">
        <v>5256</v>
      </c>
      <c r="AF75" s="240">
        <v>6522</v>
      </c>
      <c r="AG75" s="239">
        <v>1.24</v>
      </c>
    </row>
    <row r="76" spans="1:33">
      <c r="A76" s="236" t="s">
        <v>144</v>
      </c>
      <c r="B76" s="236" t="s">
        <v>145</v>
      </c>
      <c r="C76" s="237">
        <v>1932</v>
      </c>
      <c r="D76" s="237">
        <v>142</v>
      </c>
      <c r="E76" s="237">
        <v>128</v>
      </c>
      <c r="F76" s="228">
        <v>7.0000000000000007E-2</v>
      </c>
      <c r="G76" s="237">
        <v>1804</v>
      </c>
      <c r="H76" s="237">
        <v>15</v>
      </c>
      <c r="I76" s="238">
        <v>0.01</v>
      </c>
      <c r="J76" s="237"/>
      <c r="K76" s="237">
        <v>1093</v>
      </c>
      <c r="L76" s="237">
        <v>80</v>
      </c>
      <c r="M76" s="237">
        <v>81</v>
      </c>
      <c r="N76" s="228">
        <v>7.0000000000000007E-2</v>
      </c>
      <c r="O76" s="237">
        <v>1012</v>
      </c>
      <c r="P76" s="237">
        <v>-1</v>
      </c>
      <c r="Q76" s="238">
        <v>0</v>
      </c>
      <c r="R76" s="237"/>
      <c r="S76" s="237">
        <v>1211</v>
      </c>
      <c r="T76" s="237">
        <v>122</v>
      </c>
      <c r="U76" s="237">
        <v>130</v>
      </c>
      <c r="V76" s="228">
        <v>0.11</v>
      </c>
      <c r="W76" s="237">
        <v>1081</v>
      </c>
      <c r="X76" s="237">
        <v>-7</v>
      </c>
      <c r="Y76" s="238">
        <v>-0.01</v>
      </c>
      <c r="Z76" s="237"/>
      <c r="AA76" s="237">
        <v>2605</v>
      </c>
      <c r="AB76" s="237">
        <v>240</v>
      </c>
      <c r="AC76" s="237">
        <v>214</v>
      </c>
      <c r="AD76" s="228">
        <v>0.08</v>
      </c>
      <c r="AE76" s="237">
        <v>2392</v>
      </c>
      <c r="AF76" s="237">
        <v>26</v>
      </c>
      <c r="AG76" s="238">
        <v>0.01</v>
      </c>
    </row>
    <row r="77" spans="1:33">
      <c r="A77" s="236" t="s">
        <v>146</v>
      </c>
      <c r="B77" s="236" t="s">
        <v>147</v>
      </c>
      <c r="C77" s="237">
        <v>7324</v>
      </c>
      <c r="D77" s="237">
        <v>1297</v>
      </c>
      <c r="E77" s="237">
        <v>373</v>
      </c>
      <c r="F77" s="228">
        <v>0.05</v>
      </c>
      <c r="G77" s="237">
        <v>6951</v>
      </c>
      <c r="H77" s="237">
        <v>924</v>
      </c>
      <c r="I77" s="238">
        <v>0.13</v>
      </c>
      <c r="J77" s="237"/>
      <c r="K77" s="237">
        <v>5058</v>
      </c>
      <c r="L77" s="237">
        <v>848</v>
      </c>
      <c r="M77" s="237">
        <v>538</v>
      </c>
      <c r="N77" s="228">
        <v>0.11</v>
      </c>
      <c r="O77" s="237">
        <v>4520</v>
      </c>
      <c r="P77" s="237">
        <v>310</v>
      </c>
      <c r="Q77" s="238">
        <v>7.0000000000000007E-2</v>
      </c>
      <c r="R77" s="237"/>
      <c r="S77" s="237">
        <v>4846</v>
      </c>
      <c r="T77" s="237">
        <v>1884</v>
      </c>
      <c r="U77" s="237">
        <v>807</v>
      </c>
      <c r="V77" s="228">
        <v>0.17</v>
      </c>
      <c r="W77" s="237">
        <v>4039</v>
      </c>
      <c r="X77" s="237">
        <v>1077</v>
      </c>
      <c r="Y77" s="238">
        <v>0.27</v>
      </c>
      <c r="Z77" s="237"/>
      <c r="AA77" s="237">
        <v>15175</v>
      </c>
      <c r="AB77" s="237">
        <v>6086</v>
      </c>
      <c r="AC77" s="237">
        <v>1790</v>
      </c>
      <c r="AD77" s="228">
        <v>0.12</v>
      </c>
      <c r="AE77" s="237">
        <v>13384</v>
      </c>
      <c r="AF77" s="237">
        <v>4295</v>
      </c>
      <c r="AG77" s="238">
        <v>0.32</v>
      </c>
    </row>
    <row r="78" spans="1:33">
      <c r="A78" s="236" t="s">
        <v>148</v>
      </c>
      <c r="B78" s="236" t="s">
        <v>149</v>
      </c>
      <c r="C78" s="237">
        <v>8054</v>
      </c>
      <c r="D78" s="237">
        <v>734</v>
      </c>
      <c r="E78" s="237">
        <v>735</v>
      </c>
      <c r="F78" s="228">
        <v>0.09</v>
      </c>
      <c r="G78" s="237">
        <v>7319</v>
      </c>
      <c r="H78" s="237">
        <v>-1</v>
      </c>
      <c r="I78" s="238">
        <v>0</v>
      </c>
      <c r="J78" s="237"/>
      <c r="K78" s="237">
        <v>6382</v>
      </c>
      <c r="L78" s="237">
        <v>322</v>
      </c>
      <c r="M78" s="237">
        <v>484</v>
      </c>
      <c r="N78" s="228">
        <v>0.08</v>
      </c>
      <c r="O78" s="237">
        <v>5899</v>
      </c>
      <c r="P78" s="237">
        <v>-161</v>
      </c>
      <c r="Q78" s="238">
        <v>-0.03</v>
      </c>
      <c r="R78" s="237"/>
      <c r="S78" s="237">
        <v>6872</v>
      </c>
      <c r="T78" s="237">
        <v>496</v>
      </c>
      <c r="U78" s="237">
        <v>665</v>
      </c>
      <c r="V78" s="228">
        <v>0.1</v>
      </c>
      <c r="W78" s="237">
        <v>6207</v>
      </c>
      <c r="X78" s="237">
        <v>-169</v>
      </c>
      <c r="Y78" s="238">
        <v>-0.03</v>
      </c>
      <c r="Z78" s="237"/>
      <c r="AA78" s="237">
        <v>13925</v>
      </c>
      <c r="AB78" s="237">
        <v>1339</v>
      </c>
      <c r="AC78" s="237">
        <v>1381</v>
      </c>
      <c r="AD78" s="228">
        <v>0.1</v>
      </c>
      <c r="AE78" s="237">
        <v>12544</v>
      </c>
      <c r="AF78" s="237">
        <v>-42</v>
      </c>
      <c r="AG78" s="238">
        <v>0</v>
      </c>
    </row>
    <row r="79" spans="1:33">
      <c r="A79" s="233" t="s">
        <v>150</v>
      </c>
      <c r="B79" s="233" t="s">
        <v>151</v>
      </c>
      <c r="C79" s="234">
        <v>6</v>
      </c>
      <c r="D79" s="234">
        <v>2</v>
      </c>
      <c r="E79" s="234">
        <v>1</v>
      </c>
      <c r="F79" s="228">
        <v>0.15</v>
      </c>
      <c r="G79" s="234">
        <v>5</v>
      </c>
      <c r="H79" s="234">
        <v>1</v>
      </c>
      <c r="I79" s="235">
        <v>0.17</v>
      </c>
      <c r="J79" s="234"/>
      <c r="K79" s="234">
        <v>11</v>
      </c>
      <c r="L79" s="234">
        <v>0</v>
      </c>
      <c r="M79" s="234">
        <v>4</v>
      </c>
      <c r="N79" s="235">
        <v>0.36</v>
      </c>
      <c r="O79" s="234">
        <v>7</v>
      </c>
      <c r="P79" s="234">
        <v>-4</v>
      </c>
      <c r="Q79" s="235">
        <v>-0.56999999999999995</v>
      </c>
      <c r="R79" s="234"/>
      <c r="S79" s="234">
        <v>3</v>
      </c>
      <c r="T79" s="234">
        <v>1</v>
      </c>
      <c r="U79" s="234">
        <v>1</v>
      </c>
      <c r="V79" s="229"/>
      <c r="W79" s="234"/>
      <c r="X79" s="234"/>
      <c r="Y79" s="234"/>
      <c r="Z79" s="234"/>
      <c r="AA79" s="234">
        <v>16</v>
      </c>
      <c r="AB79" s="234">
        <v>4</v>
      </c>
      <c r="AC79" s="234">
        <v>3</v>
      </c>
      <c r="AD79" s="229"/>
      <c r="AE79" s="234"/>
      <c r="AF79" s="234"/>
      <c r="AG79" s="234"/>
    </row>
  </sheetData>
  <mergeCells count="4">
    <mergeCell ref="C2:E2"/>
    <mergeCell ref="K2:M2"/>
    <mergeCell ref="S2:U2"/>
    <mergeCell ref="AA2:AC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4"/>
  <sheetViews>
    <sheetView topLeftCell="I1" workbookViewId="0">
      <selection activeCell="D39" sqref="D39"/>
    </sheetView>
  </sheetViews>
  <sheetFormatPr baseColWidth="10" defaultColWidth="8.83203125" defaultRowHeight="15" x14ac:dyDescent="0"/>
  <cols>
    <col min="1" max="2" width="12.83203125" customWidth="1"/>
    <col min="3" max="3" width="16.6640625" customWidth="1"/>
    <col min="4" max="4" width="7.33203125" customWidth="1"/>
    <col min="5" max="5" width="7.6640625" customWidth="1"/>
    <col min="6" max="6" width="7.5" customWidth="1"/>
    <col min="7" max="7" width="4.83203125" customWidth="1"/>
    <col min="8" max="8" width="8" customWidth="1"/>
    <col min="9" max="9" width="5.6640625" customWidth="1"/>
    <col min="10" max="10" width="5.6640625" style="63" customWidth="1"/>
    <col min="11" max="13" width="7" customWidth="1"/>
    <col min="14" max="14" width="6.1640625" customWidth="1"/>
    <col min="15" max="16" width="6.5" customWidth="1"/>
    <col min="17" max="17" width="6.5" style="63" customWidth="1"/>
    <col min="18" max="18" width="3.6640625" customWidth="1"/>
    <col min="19" max="19" width="5.1640625" customWidth="1"/>
    <col min="20" max="20" width="10.83203125" customWidth="1"/>
    <col min="21" max="21" width="9" customWidth="1"/>
    <col min="22" max="24" width="5.1640625" customWidth="1"/>
    <col min="25" max="25" width="5.1640625" style="63" customWidth="1"/>
    <col min="26" max="32" width="5.1640625" customWidth="1"/>
    <col min="33" max="33" width="5.1640625" style="63" customWidth="1"/>
    <col min="34" max="40" width="11.5" customWidth="1"/>
  </cols>
  <sheetData>
    <row r="1" spans="1:33" s="62" customFormat="1" ht="20">
      <c r="A1" s="60"/>
      <c r="B1" s="60"/>
      <c r="C1" s="60"/>
      <c r="D1" s="61"/>
      <c r="E1" s="60"/>
      <c r="J1" s="63"/>
      <c r="K1" s="64"/>
      <c r="L1" s="60"/>
      <c r="Q1" s="63"/>
      <c r="S1" s="60"/>
      <c r="T1" s="65"/>
      <c r="Y1" s="63"/>
      <c r="AA1" s="60"/>
      <c r="AB1" s="65"/>
      <c r="AG1" s="63"/>
    </row>
    <row r="2" spans="1:33" s="67" customFormat="1" hidden="1">
      <c r="A2" s="66" t="s">
        <v>175</v>
      </c>
      <c r="B2" s="66"/>
      <c r="E2" s="68"/>
      <c r="J2" s="63">
        <v>1</v>
      </c>
      <c r="L2" s="68"/>
      <c r="Q2" s="63"/>
      <c r="T2" s="68"/>
      <c r="Y2" s="63"/>
      <c r="AA2" s="68"/>
      <c r="AB2" s="68"/>
      <c r="AG2" s="63"/>
    </row>
    <row r="3" spans="1:33" hidden="1">
      <c r="A3" s="69" t="s">
        <v>176</v>
      </c>
      <c r="B3" s="69"/>
      <c r="D3" s="9" t="s">
        <v>177</v>
      </c>
      <c r="E3" s="9" t="s">
        <v>178</v>
      </c>
      <c r="F3" s="9" t="s">
        <v>179</v>
      </c>
      <c r="G3" s="9"/>
      <c r="H3" s="9"/>
      <c r="I3" s="9"/>
      <c r="J3" s="70"/>
      <c r="K3" s="9" t="s">
        <v>180</v>
      </c>
      <c r="L3" s="9" t="s">
        <v>181</v>
      </c>
      <c r="M3" s="9" t="s">
        <v>182</v>
      </c>
      <c r="N3" s="9"/>
      <c r="O3" s="9"/>
      <c r="P3" s="9"/>
      <c r="Q3" s="70"/>
      <c r="R3" s="9"/>
      <c r="S3" s="9" t="s">
        <v>183</v>
      </c>
      <c r="T3" s="9" t="s">
        <v>184</v>
      </c>
      <c r="U3" s="9" t="s">
        <v>185</v>
      </c>
      <c r="V3" s="9"/>
      <c r="W3" s="9"/>
      <c r="X3" s="9"/>
      <c r="Y3" s="70"/>
      <c r="Z3" s="9"/>
      <c r="AA3" s="9" t="s">
        <v>186</v>
      </c>
      <c r="AB3" s="9" t="s">
        <v>187</v>
      </c>
      <c r="AC3" s="9" t="s">
        <v>188</v>
      </c>
    </row>
    <row r="4" spans="1:33" ht="18">
      <c r="A4" s="69" t="s">
        <v>189</v>
      </c>
      <c r="B4" s="69"/>
      <c r="D4" s="71" t="s">
        <v>190</v>
      </c>
      <c r="E4" s="71" t="s">
        <v>190</v>
      </c>
      <c r="F4" s="72" t="s">
        <v>190</v>
      </c>
      <c r="G4" s="72"/>
      <c r="H4" s="72"/>
      <c r="I4" s="72"/>
      <c r="J4" s="73"/>
      <c r="K4" s="71" t="s">
        <v>191</v>
      </c>
      <c r="L4" s="71" t="s">
        <v>191</v>
      </c>
      <c r="M4" s="72" t="s">
        <v>191</v>
      </c>
      <c r="N4" s="72"/>
      <c r="O4" s="72"/>
      <c r="P4" s="72"/>
      <c r="Q4" s="73"/>
      <c r="R4" s="72"/>
      <c r="S4" s="71" t="s">
        <v>192</v>
      </c>
      <c r="T4" s="71" t="s">
        <v>192</v>
      </c>
      <c r="U4" s="72" t="s">
        <v>192</v>
      </c>
      <c r="V4" s="72"/>
      <c r="W4" s="72"/>
      <c r="X4" s="72"/>
      <c r="Y4" s="73"/>
      <c r="Z4" s="72"/>
      <c r="AA4" s="71" t="s">
        <v>193</v>
      </c>
      <c r="AB4" s="71" t="s">
        <v>193</v>
      </c>
      <c r="AC4" s="72" t="s">
        <v>193</v>
      </c>
      <c r="AD4" s="25"/>
    </row>
    <row r="5" spans="1:33" hidden="1">
      <c r="A5" s="69" t="s">
        <v>194</v>
      </c>
      <c r="B5" s="69"/>
      <c r="D5" s="74">
        <v>41429</v>
      </c>
      <c r="E5" s="74">
        <v>41429</v>
      </c>
      <c r="F5" s="75">
        <v>41429</v>
      </c>
      <c r="G5" s="75"/>
      <c r="H5" s="75"/>
      <c r="I5" s="75"/>
      <c r="J5" s="76"/>
      <c r="K5" s="74">
        <v>41429</v>
      </c>
      <c r="L5" s="74">
        <v>41429</v>
      </c>
      <c r="M5" s="75">
        <v>41429</v>
      </c>
      <c r="N5" s="75"/>
      <c r="O5" s="75"/>
      <c r="P5" s="75"/>
      <c r="Q5" s="76"/>
      <c r="R5" s="75"/>
      <c r="S5" s="74">
        <v>41429</v>
      </c>
      <c r="T5" s="74">
        <v>41429</v>
      </c>
      <c r="U5" s="75">
        <v>41429</v>
      </c>
      <c r="V5" s="75"/>
      <c r="W5" s="75"/>
      <c r="X5" s="75"/>
      <c r="Y5" s="76"/>
      <c r="Z5" s="75"/>
      <c r="AA5" s="74">
        <v>41429</v>
      </c>
      <c r="AB5" s="74">
        <v>41429</v>
      </c>
      <c r="AC5" s="75">
        <v>41429</v>
      </c>
      <c r="AD5" s="25"/>
    </row>
    <row r="6" spans="1:33" hidden="1">
      <c r="A6" s="69" t="s">
        <v>195</v>
      </c>
      <c r="B6" s="69"/>
      <c r="D6" s="77">
        <v>1.7</v>
      </c>
      <c r="E6" s="77">
        <v>1.7</v>
      </c>
      <c r="F6" s="78">
        <v>1.7</v>
      </c>
      <c r="G6" s="78"/>
      <c r="H6" s="78"/>
      <c r="I6" s="78"/>
      <c r="J6" s="79"/>
      <c r="K6" s="77">
        <v>1.7</v>
      </c>
      <c r="L6" s="77">
        <v>1.7</v>
      </c>
      <c r="M6" s="78">
        <v>1.7</v>
      </c>
      <c r="N6" s="78"/>
      <c r="O6" s="78"/>
      <c r="P6" s="78"/>
      <c r="Q6" s="79"/>
      <c r="R6" s="78"/>
      <c r="S6" s="77">
        <v>1.7</v>
      </c>
      <c r="T6" s="77">
        <v>1.7</v>
      </c>
      <c r="U6" s="78">
        <v>1.7</v>
      </c>
      <c r="V6" s="78"/>
      <c r="W6" s="78"/>
      <c r="X6" s="78"/>
      <c r="Y6" s="79"/>
      <c r="Z6" s="78"/>
      <c r="AA6" s="77">
        <v>1.7</v>
      </c>
      <c r="AB6" s="77">
        <v>1.7</v>
      </c>
      <c r="AC6" s="78">
        <v>1.7</v>
      </c>
      <c r="AD6" s="25"/>
    </row>
    <row r="7" spans="1:33" hidden="1">
      <c r="A7" s="69" t="s">
        <v>196</v>
      </c>
      <c r="B7" s="69"/>
      <c r="D7" s="77" t="s">
        <v>10</v>
      </c>
      <c r="E7" s="77" t="s">
        <v>10</v>
      </c>
      <c r="F7" s="78" t="s">
        <v>10</v>
      </c>
      <c r="G7" s="78"/>
      <c r="H7" s="78"/>
      <c r="I7" s="78"/>
      <c r="J7" s="79"/>
      <c r="K7" s="77" t="s">
        <v>10</v>
      </c>
      <c r="L7" s="77" t="s">
        <v>10</v>
      </c>
      <c r="M7" s="78" t="s">
        <v>10</v>
      </c>
      <c r="N7" s="78"/>
      <c r="O7" s="78"/>
      <c r="P7" s="78"/>
      <c r="Q7" s="79"/>
      <c r="R7" s="78"/>
      <c r="S7" s="77" t="s">
        <v>10</v>
      </c>
      <c r="T7" s="77" t="s">
        <v>10</v>
      </c>
      <c r="U7" s="78" t="s">
        <v>10</v>
      </c>
      <c r="V7" s="78"/>
      <c r="W7" s="78"/>
      <c r="X7" s="78"/>
      <c r="Y7" s="79"/>
      <c r="Z7" s="78"/>
      <c r="AA7" s="77" t="s">
        <v>10</v>
      </c>
      <c r="AB7" s="77" t="s">
        <v>10</v>
      </c>
      <c r="AC7" s="78" t="s">
        <v>10</v>
      </c>
      <c r="AD7" s="25"/>
    </row>
    <row r="8" spans="1:33">
      <c r="A8" s="69"/>
      <c r="B8" s="69"/>
      <c r="D8" s="80" t="s">
        <v>197</v>
      </c>
      <c r="E8" s="80" t="s">
        <v>198</v>
      </c>
      <c r="F8" s="80" t="s">
        <v>199</v>
      </c>
      <c r="G8" s="80" t="s">
        <v>200</v>
      </c>
      <c r="H8" s="80" t="s">
        <v>201</v>
      </c>
      <c r="I8" s="80" t="s">
        <v>202</v>
      </c>
      <c r="J8" s="81" t="s">
        <v>203</v>
      </c>
      <c r="K8" s="80" t="s">
        <v>197</v>
      </c>
      <c r="L8" s="80" t="s">
        <v>198</v>
      </c>
      <c r="M8" s="80" t="s">
        <v>199</v>
      </c>
      <c r="N8" s="80" t="s">
        <v>200</v>
      </c>
      <c r="O8" s="80" t="s">
        <v>201</v>
      </c>
      <c r="P8" s="80" t="s">
        <v>202</v>
      </c>
      <c r="Q8" s="81" t="s">
        <v>203</v>
      </c>
      <c r="R8" s="80"/>
      <c r="S8" s="80" t="s">
        <v>197</v>
      </c>
      <c r="T8" s="80" t="s">
        <v>198</v>
      </c>
      <c r="U8" s="80" t="s">
        <v>199</v>
      </c>
      <c r="V8" s="80" t="s">
        <v>200</v>
      </c>
      <c r="W8" s="80" t="s">
        <v>201</v>
      </c>
      <c r="X8" s="80" t="s">
        <v>202</v>
      </c>
      <c r="Y8" s="81" t="s">
        <v>203</v>
      </c>
      <c r="Z8" s="80"/>
      <c r="AA8" s="80" t="s">
        <v>197</v>
      </c>
      <c r="AB8" s="80" t="s">
        <v>198</v>
      </c>
      <c r="AC8" s="80" t="s">
        <v>199</v>
      </c>
      <c r="AD8" s="82" t="s">
        <v>200</v>
      </c>
      <c r="AE8" s="82" t="s">
        <v>201</v>
      </c>
      <c r="AF8" s="82" t="s">
        <v>202</v>
      </c>
      <c r="AG8" s="83" t="s">
        <v>203</v>
      </c>
    </row>
    <row r="9" spans="1:33" hidden="1">
      <c r="D9" s="80"/>
      <c r="E9" s="80"/>
      <c r="F9" s="80"/>
      <c r="G9" s="80"/>
      <c r="H9" s="80"/>
      <c r="I9" s="80"/>
      <c r="J9" s="81"/>
      <c r="K9" s="80"/>
      <c r="L9" s="80"/>
      <c r="M9" s="80"/>
      <c r="N9" s="80"/>
      <c r="O9" s="80"/>
      <c r="P9" s="80"/>
      <c r="Q9" s="81"/>
      <c r="R9" s="80"/>
      <c r="S9" s="80"/>
      <c r="T9" s="80"/>
      <c r="U9" s="80"/>
      <c r="V9" s="80"/>
      <c r="W9" s="80"/>
      <c r="X9" s="80"/>
      <c r="Y9" s="81"/>
      <c r="Z9" s="80"/>
      <c r="AA9" s="80"/>
      <c r="AB9" s="80"/>
      <c r="AC9" s="80"/>
      <c r="AD9" s="25"/>
    </row>
    <row r="10" spans="1:33" s="67" customFormat="1" hidden="1">
      <c r="A10" s="66" t="s">
        <v>204</v>
      </c>
      <c r="B10" s="66"/>
      <c r="D10" s="68"/>
      <c r="E10" s="68"/>
      <c r="F10" s="68"/>
      <c r="G10" s="68"/>
      <c r="H10" s="68"/>
      <c r="I10" s="68"/>
      <c r="J10" s="70"/>
      <c r="K10" s="68"/>
      <c r="L10" s="68"/>
      <c r="M10" s="68"/>
      <c r="N10" s="68"/>
      <c r="O10" s="68"/>
      <c r="P10" s="68"/>
      <c r="Q10" s="70"/>
      <c r="R10" s="68"/>
      <c r="S10" s="68"/>
      <c r="T10" s="68"/>
      <c r="U10" s="68"/>
      <c r="V10" s="68"/>
      <c r="W10" s="68"/>
      <c r="X10" s="68"/>
      <c r="Y10" s="70"/>
      <c r="Z10" s="68"/>
      <c r="AA10" s="68"/>
      <c r="AB10" s="68"/>
      <c r="AC10" s="68"/>
      <c r="AG10" s="63"/>
    </row>
    <row r="11" spans="1:33" hidden="1">
      <c r="A11" s="69" t="s">
        <v>205</v>
      </c>
      <c r="B11" s="69"/>
      <c r="D11" s="9">
        <v>1</v>
      </c>
      <c r="E11" s="9">
        <v>5</v>
      </c>
      <c r="F11" s="9">
        <v>9</v>
      </c>
      <c r="G11" s="9"/>
      <c r="H11" s="9"/>
      <c r="I11" s="9"/>
      <c r="J11" s="70"/>
      <c r="K11" s="9">
        <v>2</v>
      </c>
      <c r="L11" s="9">
        <v>6</v>
      </c>
      <c r="M11" s="9">
        <v>10</v>
      </c>
      <c r="N11" s="9"/>
      <c r="O11" s="9"/>
      <c r="P11" s="9"/>
      <c r="Q11" s="70"/>
      <c r="R11" s="9"/>
      <c r="S11" s="9">
        <v>3</v>
      </c>
      <c r="T11" s="9">
        <v>7</v>
      </c>
      <c r="U11" s="9">
        <v>11</v>
      </c>
      <c r="V11" s="9"/>
      <c r="W11" s="9"/>
      <c r="X11" s="9"/>
      <c r="Y11" s="70"/>
      <c r="Z11" s="9"/>
      <c r="AA11" s="9">
        <v>4</v>
      </c>
      <c r="AB11" s="9">
        <v>8</v>
      </c>
      <c r="AC11" s="9">
        <v>12</v>
      </c>
    </row>
    <row r="12" spans="1:33" hidden="1">
      <c r="A12" s="69" t="s">
        <v>206</v>
      </c>
      <c r="B12" s="69"/>
      <c r="D12" s="9">
        <v>280</v>
      </c>
      <c r="E12" s="9">
        <v>280</v>
      </c>
      <c r="F12" s="9">
        <v>280</v>
      </c>
      <c r="G12" s="9"/>
      <c r="H12" s="9"/>
      <c r="I12" s="9"/>
      <c r="J12" s="70"/>
      <c r="K12" s="9">
        <v>280</v>
      </c>
      <c r="L12" s="9">
        <v>280</v>
      </c>
      <c r="M12" s="9">
        <v>280</v>
      </c>
      <c r="N12" s="9"/>
      <c r="O12" s="9"/>
      <c r="P12" s="9"/>
      <c r="Q12" s="70"/>
      <c r="R12" s="9"/>
      <c r="S12" s="9">
        <v>280</v>
      </c>
      <c r="T12" s="9">
        <v>280</v>
      </c>
      <c r="U12" s="9">
        <v>280</v>
      </c>
      <c r="V12" s="9"/>
      <c r="W12" s="9"/>
      <c r="X12" s="9"/>
      <c r="Y12" s="70"/>
      <c r="Z12" s="9"/>
      <c r="AA12" s="9">
        <v>280</v>
      </c>
      <c r="AB12" s="9">
        <v>280</v>
      </c>
      <c r="AC12" s="9">
        <v>280</v>
      </c>
    </row>
    <row r="13" spans="1:33" hidden="1">
      <c r="A13" s="69" t="s">
        <v>207</v>
      </c>
      <c r="B13" s="69"/>
      <c r="D13" s="9">
        <v>280</v>
      </c>
      <c r="E13" s="9">
        <v>280</v>
      </c>
      <c r="F13" s="9">
        <v>280</v>
      </c>
      <c r="G13" s="9"/>
      <c r="H13" s="9"/>
      <c r="I13" s="9"/>
      <c r="J13" s="70"/>
      <c r="K13" s="9">
        <v>280</v>
      </c>
      <c r="L13" s="9">
        <v>280</v>
      </c>
      <c r="M13" s="9">
        <v>280</v>
      </c>
      <c r="N13" s="9"/>
      <c r="O13" s="9"/>
      <c r="P13" s="9"/>
      <c r="Q13" s="70"/>
      <c r="R13" s="9"/>
      <c r="S13" s="9">
        <v>280</v>
      </c>
      <c r="T13" s="9">
        <v>280</v>
      </c>
      <c r="U13" s="9">
        <v>279</v>
      </c>
      <c r="V13" s="9"/>
      <c r="W13" s="9"/>
      <c r="X13" s="9"/>
      <c r="Y13" s="70"/>
      <c r="Z13" s="9"/>
      <c r="AA13" s="9">
        <v>280</v>
      </c>
      <c r="AB13" s="9">
        <v>280</v>
      </c>
      <c r="AC13" s="9">
        <v>280</v>
      </c>
    </row>
    <row r="14" spans="1:33" hidden="1">
      <c r="A14" s="69" t="s">
        <v>208</v>
      </c>
      <c r="B14" s="69"/>
      <c r="D14" s="9" t="s">
        <v>11</v>
      </c>
      <c r="E14" s="9" t="s">
        <v>11</v>
      </c>
      <c r="F14" s="9" t="s">
        <v>11</v>
      </c>
      <c r="G14" s="9"/>
      <c r="H14" s="9"/>
      <c r="I14" s="9"/>
      <c r="J14" s="70"/>
      <c r="K14" s="9" t="s">
        <v>11</v>
      </c>
      <c r="L14" s="9" t="s">
        <v>11</v>
      </c>
      <c r="M14" s="9" t="s">
        <v>11</v>
      </c>
      <c r="N14" s="9"/>
      <c r="O14" s="9"/>
      <c r="P14" s="9"/>
      <c r="Q14" s="70"/>
      <c r="R14" s="9"/>
      <c r="S14" s="9" t="s">
        <v>11</v>
      </c>
      <c r="T14" s="9" t="s">
        <v>11</v>
      </c>
      <c r="U14" s="9" t="s">
        <v>11</v>
      </c>
      <c r="V14" s="9"/>
      <c r="W14" s="9"/>
      <c r="X14" s="9"/>
      <c r="Y14" s="70"/>
      <c r="Z14" s="9"/>
      <c r="AA14" s="9" t="s">
        <v>11</v>
      </c>
      <c r="AB14" s="9" t="s">
        <v>11</v>
      </c>
      <c r="AC14" s="9" t="s">
        <v>11</v>
      </c>
    </row>
    <row r="15" spans="1:33" hidden="1">
      <c r="A15" s="69" t="s">
        <v>209</v>
      </c>
      <c r="B15" s="69"/>
      <c r="D15" s="9">
        <v>2</v>
      </c>
      <c r="E15" s="9">
        <v>2</v>
      </c>
      <c r="F15" s="9">
        <v>2</v>
      </c>
      <c r="G15" s="9"/>
      <c r="H15" s="9"/>
      <c r="I15" s="9"/>
      <c r="J15" s="70"/>
      <c r="K15" s="9">
        <v>2</v>
      </c>
      <c r="L15" s="9">
        <v>2</v>
      </c>
      <c r="M15" s="9">
        <v>2</v>
      </c>
      <c r="N15" s="9"/>
      <c r="O15" s="9"/>
      <c r="P15" s="9"/>
      <c r="Q15" s="70"/>
      <c r="R15" s="9"/>
      <c r="S15" s="9">
        <v>2</v>
      </c>
      <c r="T15" s="9">
        <v>2</v>
      </c>
      <c r="U15" s="9">
        <v>2</v>
      </c>
      <c r="V15" s="9"/>
      <c r="W15" s="9"/>
      <c r="X15" s="9"/>
      <c r="Y15" s="70"/>
      <c r="Z15" s="9"/>
      <c r="AA15" s="9">
        <v>2</v>
      </c>
      <c r="AB15" s="9">
        <v>2</v>
      </c>
      <c r="AC15" s="9">
        <v>2</v>
      </c>
    </row>
    <row r="16" spans="1:33" hidden="1">
      <c r="A16" s="69" t="s">
        <v>210</v>
      </c>
      <c r="B16" s="69"/>
      <c r="D16" s="9">
        <v>0.1</v>
      </c>
      <c r="E16" s="9">
        <v>0.06</v>
      </c>
      <c r="F16" s="9">
        <v>7.0000000000000007E-2</v>
      </c>
      <c r="G16" s="9"/>
      <c r="H16" s="9"/>
      <c r="I16" s="9"/>
      <c r="J16" s="70"/>
      <c r="K16" s="9">
        <v>0.14000000000000001</v>
      </c>
      <c r="L16" s="9">
        <v>7.0000000000000007E-2</v>
      </c>
      <c r="M16" s="9">
        <v>0.06</v>
      </c>
      <c r="N16" s="9"/>
      <c r="O16" s="9"/>
      <c r="P16" s="9"/>
      <c r="Q16" s="70"/>
      <c r="R16" s="9"/>
      <c r="S16" s="9">
        <v>0.11</v>
      </c>
      <c r="T16" s="9">
        <v>0.08</v>
      </c>
      <c r="U16" s="9">
        <v>0.06</v>
      </c>
      <c r="V16" s="9"/>
      <c r="W16" s="9"/>
      <c r="X16" s="9"/>
      <c r="Y16" s="70"/>
      <c r="Z16" s="9"/>
      <c r="AA16" s="9">
        <v>0.11</v>
      </c>
      <c r="AB16" s="9">
        <v>7.0000000000000007E-2</v>
      </c>
      <c r="AC16" s="9">
        <v>0.06</v>
      </c>
    </row>
    <row r="17" spans="1:33" s="67" customFormat="1" hidden="1">
      <c r="A17" s="66" t="s">
        <v>211</v>
      </c>
      <c r="B17" s="66"/>
      <c r="J17" s="63"/>
      <c r="Q17" s="63"/>
      <c r="Y17" s="63"/>
      <c r="AG17" s="63"/>
    </row>
    <row r="18" spans="1:33" hidden="1">
      <c r="A18" s="84" t="s">
        <v>212</v>
      </c>
      <c r="B18" s="84"/>
      <c r="C18" s="85" t="s">
        <v>213</v>
      </c>
    </row>
    <row r="19" spans="1:33" hidden="1">
      <c r="A19" s="86" t="s">
        <v>214</v>
      </c>
      <c r="B19" s="86"/>
      <c r="C19" s="86" t="s">
        <v>215</v>
      </c>
      <c r="D19" s="87">
        <v>104</v>
      </c>
      <c r="E19" s="87">
        <v>26</v>
      </c>
      <c r="F19" s="87">
        <v>176</v>
      </c>
      <c r="G19" s="87"/>
      <c r="H19" s="87"/>
      <c r="I19" s="87"/>
      <c r="J19" s="88"/>
      <c r="K19" s="87">
        <v>82</v>
      </c>
      <c r="L19" s="87">
        <v>68</v>
      </c>
      <c r="M19" s="87">
        <v>24</v>
      </c>
      <c r="N19" s="87"/>
      <c r="O19" s="87"/>
      <c r="P19" s="87"/>
      <c r="Q19" s="88"/>
      <c r="R19" s="87"/>
      <c r="S19" s="87">
        <v>413</v>
      </c>
      <c r="T19" s="87">
        <v>92</v>
      </c>
      <c r="U19" s="87">
        <v>49</v>
      </c>
      <c r="V19" s="87"/>
      <c r="W19" s="87"/>
      <c r="X19" s="87"/>
      <c r="Y19" s="88"/>
      <c r="Z19" s="87"/>
      <c r="AA19" s="87">
        <v>1416</v>
      </c>
      <c r="AB19" s="87">
        <v>27</v>
      </c>
      <c r="AC19" s="87">
        <v>85</v>
      </c>
    </row>
    <row r="20" spans="1:33" hidden="1">
      <c r="A20" s="86" t="s">
        <v>214</v>
      </c>
      <c r="B20" s="86"/>
      <c r="C20" s="86" t="s">
        <v>216</v>
      </c>
      <c r="D20" s="87">
        <v>515</v>
      </c>
      <c r="E20" s="87">
        <v>142</v>
      </c>
      <c r="F20" s="87">
        <v>161</v>
      </c>
      <c r="G20" s="87"/>
      <c r="H20" s="87"/>
      <c r="I20" s="87"/>
      <c r="J20" s="88"/>
      <c r="K20" s="87">
        <v>1106</v>
      </c>
      <c r="L20" s="87">
        <v>217</v>
      </c>
      <c r="M20" s="87">
        <v>93</v>
      </c>
      <c r="N20" s="87"/>
      <c r="O20" s="87"/>
      <c r="P20" s="87"/>
      <c r="Q20" s="88"/>
      <c r="R20" s="87"/>
      <c r="S20" s="87">
        <v>833</v>
      </c>
      <c r="T20" s="87">
        <v>265</v>
      </c>
      <c r="U20" s="87">
        <v>94</v>
      </c>
      <c r="V20" s="87"/>
      <c r="W20" s="87"/>
      <c r="X20" s="87"/>
      <c r="Y20" s="88"/>
      <c r="Z20" s="87"/>
      <c r="AA20" s="87">
        <v>1299</v>
      </c>
      <c r="AB20" s="87">
        <v>247</v>
      </c>
      <c r="AC20" s="87">
        <v>98</v>
      </c>
    </row>
    <row r="21" spans="1:33" hidden="1">
      <c r="A21" s="86" t="s">
        <v>214</v>
      </c>
      <c r="B21" s="86"/>
      <c r="C21" s="86" t="s">
        <v>217</v>
      </c>
      <c r="D21" s="87">
        <v>86</v>
      </c>
      <c r="E21" s="87">
        <v>23</v>
      </c>
      <c r="F21" s="87">
        <v>33</v>
      </c>
      <c r="G21" s="87"/>
      <c r="H21" s="87"/>
      <c r="I21" s="87"/>
      <c r="J21" s="88"/>
      <c r="K21" s="87">
        <v>300</v>
      </c>
      <c r="L21" s="87">
        <v>40</v>
      </c>
      <c r="M21" s="87">
        <v>20</v>
      </c>
      <c r="N21" s="87"/>
      <c r="O21" s="87"/>
      <c r="P21" s="87"/>
      <c r="Q21" s="88"/>
      <c r="R21" s="87"/>
      <c r="S21" s="87">
        <v>158</v>
      </c>
      <c r="T21" s="87">
        <v>16</v>
      </c>
      <c r="U21" s="87">
        <v>25</v>
      </c>
      <c r="V21" s="87"/>
      <c r="W21" s="87"/>
      <c r="X21" s="87"/>
      <c r="Y21" s="88"/>
      <c r="Z21" s="87"/>
      <c r="AA21" s="87">
        <v>176</v>
      </c>
      <c r="AB21" s="87">
        <v>30</v>
      </c>
      <c r="AC21" s="87">
        <v>24</v>
      </c>
    </row>
    <row r="22" spans="1:33" hidden="1">
      <c r="A22" s="86" t="s">
        <v>214</v>
      </c>
      <c r="B22" s="86"/>
      <c r="C22" s="86" t="s">
        <v>218</v>
      </c>
      <c r="D22" s="87">
        <v>74</v>
      </c>
      <c r="E22" s="87">
        <v>23</v>
      </c>
      <c r="F22" s="87">
        <v>28</v>
      </c>
      <c r="G22" s="87"/>
      <c r="H22" s="87"/>
      <c r="I22" s="87"/>
      <c r="J22" s="88"/>
      <c r="K22" s="87">
        <v>120</v>
      </c>
      <c r="L22" s="87">
        <v>18</v>
      </c>
      <c r="M22" s="87">
        <v>15</v>
      </c>
      <c r="N22" s="87"/>
      <c r="O22" s="87"/>
      <c r="P22" s="87"/>
      <c r="Q22" s="88"/>
      <c r="R22" s="87"/>
      <c r="S22" s="87">
        <v>101</v>
      </c>
      <c r="T22" s="87">
        <v>29</v>
      </c>
      <c r="U22" s="87">
        <v>29</v>
      </c>
      <c r="V22" s="87"/>
      <c r="W22" s="87"/>
      <c r="X22" s="87"/>
      <c r="Y22" s="88"/>
      <c r="Z22" s="87"/>
      <c r="AA22" s="87">
        <v>95</v>
      </c>
      <c r="AB22" s="87">
        <v>16</v>
      </c>
      <c r="AC22" s="87">
        <v>11</v>
      </c>
    </row>
    <row r="23" spans="1:33" hidden="1">
      <c r="A23" s="86" t="s">
        <v>214</v>
      </c>
      <c r="B23" s="86"/>
      <c r="C23" s="86" t="s">
        <v>219</v>
      </c>
      <c r="D23" s="87">
        <v>441</v>
      </c>
      <c r="E23" s="87">
        <v>86</v>
      </c>
      <c r="F23" s="87">
        <v>74</v>
      </c>
      <c r="G23" s="87"/>
      <c r="H23" s="87"/>
      <c r="I23" s="87"/>
      <c r="J23" s="88"/>
      <c r="K23" s="87">
        <v>796</v>
      </c>
      <c r="L23" s="87">
        <v>175</v>
      </c>
      <c r="M23" s="87">
        <v>70</v>
      </c>
      <c r="N23" s="87"/>
      <c r="O23" s="87"/>
      <c r="P23" s="87"/>
      <c r="Q23" s="88"/>
      <c r="R23" s="87"/>
      <c r="S23" s="87">
        <v>544</v>
      </c>
      <c r="T23" s="87">
        <v>216</v>
      </c>
      <c r="U23" s="87">
        <v>61</v>
      </c>
      <c r="V23" s="87"/>
      <c r="W23" s="87"/>
      <c r="X23" s="87"/>
      <c r="Y23" s="88"/>
      <c r="Z23" s="87"/>
      <c r="AA23" s="87">
        <v>588</v>
      </c>
      <c r="AB23" s="87">
        <v>203</v>
      </c>
      <c r="AC23" s="87">
        <v>53</v>
      </c>
    </row>
    <row r="24" spans="1:33" hidden="1">
      <c r="A24" s="86" t="s">
        <v>214</v>
      </c>
      <c r="B24" s="86"/>
      <c r="C24" s="86" t="s">
        <v>220</v>
      </c>
      <c r="D24" s="87">
        <v>82</v>
      </c>
      <c r="E24" s="87">
        <v>21</v>
      </c>
      <c r="F24" s="87">
        <v>16</v>
      </c>
      <c r="G24" s="87"/>
      <c r="H24" s="87"/>
      <c r="I24" s="87"/>
      <c r="J24" s="88"/>
      <c r="K24" s="87">
        <v>38</v>
      </c>
      <c r="L24" s="87">
        <v>6</v>
      </c>
      <c r="M24" s="87">
        <v>5</v>
      </c>
      <c r="N24" s="87"/>
      <c r="O24" s="87"/>
      <c r="P24" s="87"/>
      <c r="Q24" s="88"/>
      <c r="R24" s="87"/>
      <c r="S24" s="87">
        <v>61</v>
      </c>
      <c r="T24" s="87">
        <v>7</v>
      </c>
      <c r="U24" s="87">
        <v>11</v>
      </c>
      <c r="V24" s="87"/>
      <c r="W24" s="87"/>
      <c r="X24" s="87"/>
      <c r="Y24" s="88"/>
      <c r="Z24" s="87"/>
      <c r="AA24" s="87">
        <v>60</v>
      </c>
      <c r="AB24" s="87">
        <v>4</v>
      </c>
      <c r="AC24" s="87">
        <v>9</v>
      </c>
    </row>
    <row r="25" spans="1:33" hidden="1">
      <c r="A25" s="86" t="s">
        <v>221</v>
      </c>
      <c r="B25" s="86"/>
      <c r="C25" s="86" t="s">
        <v>222</v>
      </c>
      <c r="D25" s="87">
        <v>70</v>
      </c>
      <c r="E25" s="87">
        <v>11</v>
      </c>
      <c r="F25" s="87">
        <v>9</v>
      </c>
      <c r="G25" s="87"/>
      <c r="H25" s="87"/>
      <c r="I25" s="87"/>
      <c r="J25" s="88"/>
      <c r="K25" s="87">
        <v>47</v>
      </c>
      <c r="L25" s="87">
        <v>8</v>
      </c>
      <c r="M25" s="87">
        <v>2</v>
      </c>
      <c r="N25" s="87"/>
      <c r="O25" s="87"/>
      <c r="P25" s="87"/>
      <c r="Q25" s="88"/>
      <c r="R25" s="87"/>
      <c r="S25" s="87">
        <v>63</v>
      </c>
      <c r="T25" s="87">
        <v>13</v>
      </c>
      <c r="U25" s="87">
        <v>14</v>
      </c>
      <c r="V25" s="87"/>
      <c r="W25" s="87"/>
      <c r="X25" s="87"/>
      <c r="Y25" s="88"/>
      <c r="Z25" s="87"/>
      <c r="AA25" s="87">
        <v>53</v>
      </c>
      <c r="AB25" s="87">
        <v>15</v>
      </c>
      <c r="AC25" s="87">
        <v>6</v>
      </c>
    </row>
    <row r="26" spans="1:33" hidden="1">
      <c r="A26" s="86" t="s">
        <v>221</v>
      </c>
      <c r="B26" s="86"/>
      <c r="C26" s="86" t="s">
        <v>223</v>
      </c>
      <c r="D26" s="87">
        <v>301</v>
      </c>
      <c r="E26" s="87">
        <v>44</v>
      </c>
      <c r="F26" s="87">
        <v>57</v>
      </c>
      <c r="G26" s="87"/>
      <c r="H26" s="87"/>
      <c r="I26" s="87"/>
      <c r="J26" s="88"/>
      <c r="K26" s="87">
        <v>519</v>
      </c>
      <c r="L26" s="87">
        <v>92</v>
      </c>
      <c r="M26" s="87">
        <v>42</v>
      </c>
      <c r="N26" s="87"/>
      <c r="O26" s="87"/>
      <c r="P26" s="87"/>
      <c r="Q26" s="88"/>
      <c r="R26" s="87"/>
      <c r="S26" s="87">
        <v>355</v>
      </c>
      <c r="T26" s="87">
        <v>110</v>
      </c>
      <c r="U26" s="87">
        <v>38</v>
      </c>
      <c r="V26" s="87"/>
      <c r="W26" s="87"/>
      <c r="X26" s="87"/>
      <c r="Y26" s="88"/>
      <c r="Z26" s="87"/>
      <c r="AA26" s="87">
        <v>383</v>
      </c>
      <c r="AB26" s="87">
        <v>114</v>
      </c>
      <c r="AC26" s="87">
        <v>41</v>
      </c>
    </row>
    <row r="27" spans="1:33" hidden="1">
      <c r="A27" s="86" t="s">
        <v>221</v>
      </c>
      <c r="B27" s="86"/>
      <c r="C27" s="86" t="s">
        <v>224</v>
      </c>
      <c r="D27" s="87">
        <v>116</v>
      </c>
      <c r="E27" s="87">
        <v>31</v>
      </c>
      <c r="F27" s="87">
        <v>38</v>
      </c>
      <c r="G27" s="87"/>
      <c r="H27" s="87"/>
      <c r="I27" s="87"/>
      <c r="J27" s="88"/>
      <c r="K27" s="87">
        <v>170</v>
      </c>
      <c r="L27" s="87">
        <v>28</v>
      </c>
      <c r="M27" s="87">
        <v>30</v>
      </c>
      <c r="N27" s="87"/>
      <c r="O27" s="87"/>
      <c r="P27" s="87"/>
      <c r="Q27" s="88"/>
      <c r="R27" s="87"/>
      <c r="S27" s="87">
        <v>124</v>
      </c>
      <c r="T27" s="87">
        <v>52</v>
      </c>
      <c r="U27" s="87">
        <v>23</v>
      </c>
      <c r="V27" s="87"/>
      <c r="W27" s="87"/>
      <c r="X27" s="87"/>
      <c r="Y27" s="88"/>
      <c r="Z27" s="87"/>
      <c r="AA27" s="87">
        <v>143</v>
      </c>
      <c r="AB27" s="87">
        <v>31</v>
      </c>
      <c r="AC27" s="87">
        <v>14</v>
      </c>
    </row>
    <row r="28" spans="1:33" hidden="1">
      <c r="A28" s="86" t="s">
        <v>221</v>
      </c>
      <c r="B28" s="86"/>
      <c r="C28" s="86" t="s">
        <v>225</v>
      </c>
      <c r="D28" s="87">
        <v>105</v>
      </c>
      <c r="E28" s="87">
        <v>21</v>
      </c>
      <c r="F28" s="87">
        <v>25</v>
      </c>
      <c r="G28" s="87"/>
      <c r="H28" s="87"/>
      <c r="I28" s="87"/>
      <c r="J28" s="88"/>
      <c r="K28" s="87">
        <v>312</v>
      </c>
      <c r="L28" s="87">
        <v>46</v>
      </c>
      <c r="M28" s="87">
        <v>35</v>
      </c>
      <c r="N28" s="87"/>
      <c r="O28" s="87"/>
      <c r="P28" s="87"/>
      <c r="Q28" s="88"/>
      <c r="R28" s="87"/>
      <c r="S28" s="87">
        <v>148</v>
      </c>
      <c r="T28" s="87">
        <v>43</v>
      </c>
      <c r="U28" s="87">
        <v>20</v>
      </c>
      <c r="V28" s="87"/>
      <c r="W28" s="87"/>
      <c r="X28" s="87"/>
      <c r="Y28" s="88"/>
      <c r="Z28" s="87"/>
      <c r="AA28" s="87">
        <v>129</v>
      </c>
      <c r="AB28" s="87">
        <v>37</v>
      </c>
      <c r="AC28" s="87">
        <v>17</v>
      </c>
    </row>
    <row r="29" spans="1:33" hidden="1">
      <c r="A29" s="86" t="s">
        <v>221</v>
      </c>
      <c r="B29" s="86"/>
      <c r="C29" s="86" t="s">
        <v>226</v>
      </c>
      <c r="D29" s="87">
        <v>103</v>
      </c>
      <c r="E29" s="87">
        <v>24</v>
      </c>
      <c r="F29" s="87">
        <v>13</v>
      </c>
      <c r="G29" s="87"/>
      <c r="H29" s="87"/>
      <c r="I29" s="87"/>
      <c r="J29" s="88"/>
      <c r="K29" s="87">
        <v>64</v>
      </c>
      <c r="L29" s="87">
        <v>14</v>
      </c>
      <c r="M29" s="87">
        <v>9</v>
      </c>
      <c r="N29" s="87"/>
      <c r="O29" s="87"/>
      <c r="P29" s="87"/>
      <c r="Q29" s="88"/>
      <c r="R29" s="87"/>
      <c r="S29" s="87">
        <v>89</v>
      </c>
      <c r="T29" s="87">
        <v>9</v>
      </c>
      <c r="U29" s="87">
        <v>16</v>
      </c>
      <c r="V29" s="87"/>
      <c r="W29" s="87"/>
      <c r="X29" s="87"/>
      <c r="Y29" s="88"/>
      <c r="Z29" s="87"/>
      <c r="AA29" s="87">
        <v>82</v>
      </c>
      <c r="AB29" s="87">
        <v>16</v>
      </c>
      <c r="AC29" s="87">
        <v>14</v>
      </c>
    </row>
    <row r="30" spans="1:33" hidden="1">
      <c r="A30" s="86" t="s">
        <v>221</v>
      </c>
      <c r="B30" s="86"/>
      <c r="C30" s="86" t="s">
        <v>227</v>
      </c>
      <c r="D30" s="87">
        <v>179</v>
      </c>
      <c r="E30" s="87">
        <v>36</v>
      </c>
      <c r="F30" s="87">
        <v>19</v>
      </c>
      <c r="G30" s="87"/>
      <c r="H30" s="87"/>
      <c r="I30" s="87"/>
      <c r="J30" s="88"/>
      <c r="K30" s="87">
        <v>306</v>
      </c>
      <c r="L30" s="87">
        <v>62</v>
      </c>
      <c r="M30" s="87">
        <v>37</v>
      </c>
      <c r="N30" s="87"/>
      <c r="O30" s="87"/>
      <c r="P30" s="87"/>
      <c r="Q30" s="88"/>
      <c r="R30" s="87"/>
      <c r="S30" s="87">
        <v>215</v>
      </c>
      <c r="T30" s="87">
        <v>62</v>
      </c>
      <c r="U30" s="87">
        <v>30</v>
      </c>
      <c r="V30" s="87"/>
      <c r="W30" s="87"/>
      <c r="X30" s="87"/>
      <c r="Y30" s="88"/>
      <c r="Z30" s="87"/>
      <c r="AA30" s="87">
        <v>232</v>
      </c>
      <c r="AB30" s="87">
        <v>59</v>
      </c>
      <c r="AC30" s="87">
        <v>24</v>
      </c>
    </row>
    <row r="31" spans="1:33" hidden="1">
      <c r="A31" s="86" t="s">
        <v>221</v>
      </c>
      <c r="B31" s="86"/>
      <c r="C31" s="86" t="s">
        <v>228</v>
      </c>
      <c r="D31" s="87">
        <v>50</v>
      </c>
      <c r="E31" s="87">
        <v>16</v>
      </c>
      <c r="F31" s="87">
        <v>17</v>
      </c>
      <c r="G31" s="87"/>
      <c r="H31" s="87"/>
      <c r="I31" s="87"/>
      <c r="J31" s="88"/>
      <c r="K31" s="87">
        <v>92</v>
      </c>
      <c r="L31" s="87">
        <v>24</v>
      </c>
      <c r="M31" s="87">
        <v>22</v>
      </c>
      <c r="N31" s="87"/>
      <c r="O31" s="87"/>
      <c r="P31" s="87"/>
      <c r="Q31" s="88"/>
      <c r="R31" s="87"/>
      <c r="S31" s="87">
        <v>64</v>
      </c>
      <c r="T31" s="87">
        <v>31</v>
      </c>
      <c r="U31" s="87">
        <v>33</v>
      </c>
      <c r="V31" s="87"/>
      <c r="W31" s="87"/>
      <c r="X31" s="87"/>
      <c r="Y31" s="88"/>
      <c r="Z31" s="87"/>
      <c r="AA31" s="87">
        <v>45</v>
      </c>
      <c r="AB31" s="87">
        <v>21</v>
      </c>
      <c r="AC31" s="87">
        <v>19</v>
      </c>
    </row>
    <row r="32" spans="1:33" hidden="1">
      <c r="A32" s="86" t="s">
        <v>221</v>
      </c>
      <c r="B32" s="86"/>
      <c r="C32" s="86" t="s">
        <v>229</v>
      </c>
      <c r="D32" s="87">
        <v>181</v>
      </c>
      <c r="E32" s="87">
        <v>27</v>
      </c>
      <c r="F32" s="87">
        <v>33</v>
      </c>
      <c r="G32" s="87"/>
      <c r="H32" s="87"/>
      <c r="I32" s="87"/>
      <c r="J32" s="88"/>
      <c r="K32" s="87">
        <v>433</v>
      </c>
      <c r="L32" s="87">
        <v>49</v>
      </c>
      <c r="M32" s="87">
        <v>41</v>
      </c>
      <c r="N32" s="87"/>
      <c r="O32" s="87"/>
      <c r="P32" s="87"/>
      <c r="Q32" s="88"/>
      <c r="R32" s="87"/>
      <c r="S32" s="87">
        <v>237</v>
      </c>
      <c r="T32" s="87">
        <v>120</v>
      </c>
      <c r="U32" s="87">
        <v>109</v>
      </c>
      <c r="V32" s="87"/>
      <c r="W32" s="87"/>
      <c r="X32" s="87"/>
      <c r="Y32" s="88"/>
      <c r="Z32" s="87"/>
      <c r="AA32" s="87">
        <v>186</v>
      </c>
      <c r="AB32" s="87">
        <v>60</v>
      </c>
      <c r="AC32" s="87">
        <v>33</v>
      </c>
    </row>
    <row r="33" spans="1:33" hidden="1">
      <c r="A33" s="86" t="s">
        <v>230</v>
      </c>
      <c r="B33" s="86"/>
      <c r="C33" s="86" t="s">
        <v>231</v>
      </c>
      <c r="D33" s="87">
        <v>23</v>
      </c>
      <c r="E33" s="87">
        <v>8</v>
      </c>
      <c r="F33" s="87">
        <v>12</v>
      </c>
      <c r="G33" s="87"/>
      <c r="H33" s="87"/>
      <c r="I33" s="87"/>
      <c r="J33" s="88"/>
      <c r="K33" s="87">
        <v>26</v>
      </c>
      <c r="L33" s="87">
        <v>15</v>
      </c>
      <c r="M33" s="87">
        <v>12</v>
      </c>
      <c r="N33" s="87"/>
      <c r="O33" s="87"/>
      <c r="P33" s="87"/>
      <c r="Q33" s="88"/>
      <c r="R33" s="87"/>
      <c r="S33" s="87">
        <v>32</v>
      </c>
      <c r="T33" s="87">
        <v>13</v>
      </c>
      <c r="U33" s="87">
        <v>17</v>
      </c>
      <c r="V33" s="87"/>
      <c r="W33" s="87"/>
      <c r="X33" s="87"/>
      <c r="Y33" s="88"/>
      <c r="Z33" s="87"/>
      <c r="AA33" s="87">
        <v>32</v>
      </c>
      <c r="AB33" s="87">
        <v>12</v>
      </c>
      <c r="AC33" s="87">
        <v>12</v>
      </c>
    </row>
    <row r="34" spans="1:33" hidden="1">
      <c r="A34" s="86" t="s">
        <v>230</v>
      </c>
      <c r="B34" s="86"/>
      <c r="C34" s="86" t="s">
        <v>232</v>
      </c>
      <c r="D34" s="87">
        <v>0</v>
      </c>
      <c r="E34" s="87">
        <v>1</v>
      </c>
      <c r="F34" s="87">
        <v>2</v>
      </c>
      <c r="G34" s="87"/>
      <c r="H34" s="87"/>
      <c r="I34" s="87"/>
      <c r="J34" s="88"/>
      <c r="K34" s="87">
        <v>2</v>
      </c>
      <c r="L34" s="87">
        <v>0</v>
      </c>
      <c r="M34" s="87">
        <v>0</v>
      </c>
      <c r="N34" s="87"/>
      <c r="O34" s="87"/>
      <c r="P34" s="87"/>
      <c r="Q34" s="88"/>
      <c r="R34" s="87"/>
      <c r="S34" s="87">
        <v>1</v>
      </c>
      <c r="T34" s="87">
        <v>2</v>
      </c>
      <c r="U34" s="87">
        <v>0</v>
      </c>
      <c r="V34" s="87"/>
      <c r="W34" s="87"/>
      <c r="X34" s="87"/>
      <c r="Y34" s="88"/>
      <c r="Z34" s="87"/>
      <c r="AA34" s="87">
        <v>0</v>
      </c>
      <c r="AB34" s="87">
        <v>0</v>
      </c>
      <c r="AC34" s="87">
        <v>0</v>
      </c>
    </row>
    <row r="35" spans="1:33" hidden="1">
      <c r="A35" s="86" t="s">
        <v>230</v>
      </c>
      <c r="B35" s="86"/>
      <c r="C35" s="86" t="s">
        <v>233</v>
      </c>
      <c r="D35" s="87">
        <v>52</v>
      </c>
      <c r="E35" s="87">
        <v>27</v>
      </c>
      <c r="F35" s="87">
        <v>34</v>
      </c>
      <c r="G35" s="87"/>
      <c r="H35" s="87"/>
      <c r="I35" s="87"/>
      <c r="J35" s="88"/>
      <c r="K35" s="87">
        <v>58</v>
      </c>
      <c r="L35" s="87">
        <v>49</v>
      </c>
      <c r="M35" s="87">
        <v>26</v>
      </c>
      <c r="N35" s="87"/>
      <c r="O35" s="87"/>
      <c r="P35" s="87"/>
      <c r="Q35" s="88"/>
      <c r="R35" s="87"/>
      <c r="S35" s="87">
        <v>41</v>
      </c>
      <c r="T35" s="87">
        <v>37</v>
      </c>
      <c r="U35" s="87">
        <v>49</v>
      </c>
      <c r="V35" s="87"/>
      <c r="W35" s="87"/>
      <c r="X35" s="87"/>
      <c r="Y35" s="88"/>
      <c r="Z35" s="87"/>
      <c r="AA35" s="87">
        <v>48</v>
      </c>
      <c r="AB35" s="87">
        <v>36</v>
      </c>
      <c r="AC35" s="87">
        <v>33</v>
      </c>
    </row>
    <row r="36" spans="1:33" hidden="1">
      <c r="A36" s="86" t="s">
        <v>234</v>
      </c>
      <c r="B36" s="86"/>
      <c r="C36" s="86" t="s">
        <v>235</v>
      </c>
      <c r="D36" s="87">
        <v>18</v>
      </c>
      <c r="E36" s="87">
        <v>3</v>
      </c>
      <c r="F36" s="87">
        <v>3</v>
      </c>
      <c r="G36" s="87"/>
      <c r="H36" s="87"/>
      <c r="I36" s="87"/>
      <c r="J36" s="88"/>
      <c r="K36" s="87">
        <v>18</v>
      </c>
      <c r="L36" s="87">
        <v>7</v>
      </c>
      <c r="M36" s="87">
        <v>1</v>
      </c>
      <c r="N36" s="87"/>
      <c r="O36" s="87"/>
      <c r="P36" s="87"/>
      <c r="Q36" s="88"/>
      <c r="R36" s="87"/>
      <c r="S36" s="87">
        <v>17</v>
      </c>
      <c r="T36" s="87">
        <v>12</v>
      </c>
      <c r="U36" s="87">
        <v>1</v>
      </c>
      <c r="V36" s="87"/>
      <c r="W36" s="87"/>
      <c r="X36" s="87"/>
      <c r="Y36" s="88"/>
      <c r="Z36" s="87"/>
      <c r="AA36" s="87">
        <v>17</v>
      </c>
      <c r="AB36" s="87">
        <v>6</v>
      </c>
      <c r="AC36" s="87">
        <v>1</v>
      </c>
    </row>
    <row r="37" spans="1:33" hidden="1">
      <c r="A37" s="86" t="s">
        <v>234</v>
      </c>
      <c r="B37" s="86"/>
      <c r="C37" s="86" t="s">
        <v>236</v>
      </c>
      <c r="D37" s="87">
        <v>0</v>
      </c>
      <c r="E37" s="87">
        <v>0</v>
      </c>
      <c r="F37" s="87">
        <v>0</v>
      </c>
      <c r="G37" s="87"/>
      <c r="H37" s="87"/>
      <c r="I37" s="87"/>
      <c r="J37" s="88"/>
      <c r="K37" s="87">
        <v>0</v>
      </c>
      <c r="L37" s="87">
        <v>0</v>
      </c>
      <c r="M37" s="87">
        <v>0</v>
      </c>
      <c r="N37" s="87"/>
      <c r="O37" s="87"/>
      <c r="P37" s="87"/>
      <c r="Q37" s="88"/>
      <c r="R37" s="87"/>
      <c r="S37" s="87">
        <v>0</v>
      </c>
      <c r="T37" s="87">
        <v>0</v>
      </c>
      <c r="U37" s="87">
        <v>0</v>
      </c>
      <c r="V37" s="87"/>
      <c r="W37" s="87"/>
      <c r="X37" s="87"/>
      <c r="Y37" s="88"/>
      <c r="Z37" s="87"/>
      <c r="AA37" s="87">
        <v>0</v>
      </c>
      <c r="AB37" s="87">
        <v>0</v>
      </c>
      <c r="AC37" s="87">
        <v>0</v>
      </c>
    </row>
    <row r="38" spans="1:33" hidden="1">
      <c r="A38" s="86" t="s">
        <v>234</v>
      </c>
      <c r="B38" s="86"/>
      <c r="C38" s="86" t="s">
        <v>237</v>
      </c>
      <c r="D38" s="87">
        <v>4</v>
      </c>
      <c r="E38" s="87">
        <v>0</v>
      </c>
      <c r="F38" s="87">
        <v>1</v>
      </c>
      <c r="G38" s="87"/>
      <c r="H38" s="87"/>
      <c r="I38" s="87"/>
      <c r="J38" s="88"/>
      <c r="K38" s="87">
        <v>15</v>
      </c>
      <c r="L38" s="87">
        <v>0</v>
      </c>
      <c r="M38" s="87">
        <v>0</v>
      </c>
      <c r="N38" s="87"/>
      <c r="O38" s="87"/>
      <c r="P38" s="87"/>
      <c r="Q38" s="88"/>
      <c r="R38" s="87"/>
      <c r="S38" s="87">
        <v>15</v>
      </c>
      <c r="T38" s="87">
        <v>1</v>
      </c>
      <c r="U38" s="87">
        <v>1</v>
      </c>
      <c r="V38" s="87"/>
      <c r="W38" s="87"/>
      <c r="X38" s="87"/>
      <c r="Y38" s="88"/>
      <c r="Z38" s="87"/>
      <c r="AA38" s="87">
        <v>9</v>
      </c>
      <c r="AB38" s="87">
        <v>2</v>
      </c>
      <c r="AC38" s="87">
        <v>1</v>
      </c>
    </row>
    <row r="39" spans="1:33">
      <c r="A39" s="86" t="s">
        <v>238</v>
      </c>
      <c r="B39" s="86" t="s">
        <v>239</v>
      </c>
      <c r="C39" s="86" t="s">
        <v>240</v>
      </c>
      <c r="D39" s="87">
        <v>67</v>
      </c>
      <c r="E39" s="87">
        <v>11</v>
      </c>
      <c r="F39" s="87">
        <v>33</v>
      </c>
      <c r="G39" s="89">
        <f>F39/D39</f>
        <v>0.4925373134328358</v>
      </c>
      <c r="H39" s="90">
        <f t="shared" ref="H39:H57" si="0">D39-F39</f>
        <v>34</v>
      </c>
      <c r="I39" s="90">
        <f t="shared" ref="I39:I57" si="1">E39-F39</f>
        <v>-22</v>
      </c>
      <c r="J39" s="91">
        <f t="shared" ref="J39:J57" si="2">I39/H39</f>
        <v>-0.6470588235294118</v>
      </c>
      <c r="K39" s="87">
        <v>137</v>
      </c>
      <c r="L39" s="87">
        <v>17</v>
      </c>
      <c r="M39" s="87">
        <v>14</v>
      </c>
      <c r="N39" s="89">
        <f>M39/K39</f>
        <v>0.10218978102189781</v>
      </c>
      <c r="O39" s="90">
        <f t="shared" ref="O39:O94" si="3">K39-M39</f>
        <v>123</v>
      </c>
      <c r="P39" s="90">
        <f t="shared" ref="P39:P94" si="4">L39-M39</f>
        <v>3</v>
      </c>
      <c r="Q39" s="91">
        <f t="shared" ref="Q39:Q94" si="5">P39/O39</f>
        <v>2.4390243902439025E-2</v>
      </c>
      <c r="R39" s="87"/>
      <c r="S39" s="87">
        <v>108</v>
      </c>
      <c r="T39" s="87">
        <v>39</v>
      </c>
      <c r="U39" s="87">
        <v>41</v>
      </c>
      <c r="V39" s="89">
        <f>U39/S39</f>
        <v>0.37962962962962965</v>
      </c>
      <c r="W39" s="90">
        <f>S39-U39</f>
        <v>67</v>
      </c>
      <c r="X39" s="90">
        <f>T39-U39</f>
        <v>-2</v>
      </c>
      <c r="Y39" s="91">
        <f>X39/W39</f>
        <v>-2.9850746268656716E-2</v>
      </c>
      <c r="Z39" s="89"/>
      <c r="AA39" s="87">
        <v>94</v>
      </c>
      <c r="AB39" s="87">
        <v>30</v>
      </c>
      <c r="AC39" s="87">
        <v>16</v>
      </c>
      <c r="AD39" s="89">
        <f>AC39/AA39</f>
        <v>0.1702127659574468</v>
      </c>
      <c r="AE39" s="90">
        <f>AA39-AC39</f>
        <v>78</v>
      </c>
      <c r="AF39" s="90">
        <f t="shared" ref="AF39:AF94" si="6">AB39-AC39</f>
        <v>14</v>
      </c>
      <c r="AG39" s="91">
        <f t="shared" ref="AG39:AG94" si="7">AF39/AE39</f>
        <v>0.17948717948717949</v>
      </c>
    </row>
    <row r="40" spans="1:33">
      <c r="A40" s="86" t="s">
        <v>238</v>
      </c>
      <c r="B40" s="86" t="s">
        <v>241</v>
      </c>
      <c r="C40" s="86" t="s">
        <v>242</v>
      </c>
      <c r="D40" s="87">
        <v>61</v>
      </c>
      <c r="E40" s="87">
        <v>26</v>
      </c>
      <c r="F40" s="87">
        <v>16</v>
      </c>
      <c r="G40" s="89">
        <f t="shared" ref="G40:G94" si="8">F40/D40</f>
        <v>0.26229508196721313</v>
      </c>
      <c r="H40" s="90">
        <f t="shared" si="0"/>
        <v>45</v>
      </c>
      <c r="I40" s="90">
        <f t="shared" si="1"/>
        <v>10</v>
      </c>
      <c r="J40" s="91">
        <f t="shared" si="2"/>
        <v>0.22222222222222221</v>
      </c>
      <c r="K40" s="87">
        <v>123</v>
      </c>
      <c r="L40" s="87">
        <v>23</v>
      </c>
      <c r="M40" s="87">
        <v>18</v>
      </c>
      <c r="N40" s="89">
        <f t="shared" ref="N40:N94" si="9">M40/K40</f>
        <v>0.14634146341463414</v>
      </c>
      <c r="O40" s="90">
        <f t="shared" si="3"/>
        <v>105</v>
      </c>
      <c r="P40" s="90">
        <f t="shared" si="4"/>
        <v>5</v>
      </c>
      <c r="Q40" s="91">
        <f t="shared" si="5"/>
        <v>4.7619047619047616E-2</v>
      </c>
      <c r="R40" s="87"/>
      <c r="S40" s="87">
        <v>451</v>
      </c>
      <c r="T40" s="87">
        <v>479</v>
      </c>
      <c r="U40" s="87">
        <v>456</v>
      </c>
      <c r="V40" s="89">
        <f t="shared" ref="V40:V94" si="10">U40/S40</f>
        <v>1.0110864745011086</v>
      </c>
      <c r="W40" s="90">
        <f t="shared" ref="W40:W94" si="11">S40-U40</f>
        <v>-5</v>
      </c>
      <c r="X40" s="90">
        <f t="shared" ref="X40:X94" si="12">T40-U40</f>
        <v>23</v>
      </c>
      <c r="Y40" s="91">
        <f t="shared" ref="Y40:Y94" si="13">X40/W40</f>
        <v>-4.5999999999999996</v>
      </c>
      <c r="Z40" s="89"/>
      <c r="AA40" s="87">
        <v>84</v>
      </c>
      <c r="AB40" s="87">
        <v>27</v>
      </c>
      <c r="AC40" s="87">
        <v>8</v>
      </c>
      <c r="AD40" s="89">
        <f t="shared" ref="AD40:AD94" si="14">AC40/AA40</f>
        <v>9.5238095238095233E-2</v>
      </c>
      <c r="AE40" s="90">
        <f t="shared" ref="AE40:AE94" si="15">AA40-AC40</f>
        <v>76</v>
      </c>
      <c r="AF40" s="90">
        <f t="shared" si="6"/>
        <v>19</v>
      </c>
      <c r="AG40" s="91">
        <f t="shared" si="7"/>
        <v>0.25</v>
      </c>
    </row>
    <row r="41" spans="1:33">
      <c r="A41" s="86" t="s">
        <v>238</v>
      </c>
      <c r="B41" s="86" t="s">
        <v>243</v>
      </c>
      <c r="C41" s="86" t="s">
        <v>244</v>
      </c>
      <c r="D41" s="87">
        <v>1068</v>
      </c>
      <c r="E41" s="87">
        <v>359</v>
      </c>
      <c r="F41" s="87">
        <v>558</v>
      </c>
      <c r="G41" s="89">
        <f t="shared" si="8"/>
        <v>0.52247191011235961</v>
      </c>
      <c r="H41" s="90">
        <f t="shared" si="0"/>
        <v>510</v>
      </c>
      <c r="I41" s="90">
        <f t="shared" si="1"/>
        <v>-199</v>
      </c>
      <c r="J41" s="91">
        <f t="shared" si="2"/>
        <v>-0.39019607843137255</v>
      </c>
      <c r="K41" s="87">
        <v>887</v>
      </c>
      <c r="L41" s="87">
        <v>98</v>
      </c>
      <c r="M41" s="87">
        <v>94</v>
      </c>
      <c r="N41" s="89">
        <f t="shared" si="9"/>
        <v>0.10597519729425028</v>
      </c>
      <c r="O41" s="90">
        <f t="shared" si="3"/>
        <v>793</v>
      </c>
      <c r="P41" s="90">
        <f t="shared" si="4"/>
        <v>4</v>
      </c>
      <c r="Q41" s="91">
        <f t="shared" si="5"/>
        <v>5.0441361916771753E-3</v>
      </c>
      <c r="R41" s="87"/>
      <c r="S41" s="87">
        <v>287</v>
      </c>
      <c r="T41" s="87">
        <v>123</v>
      </c>
      <c r="U41" s="87">
        <v>88</v>
      </c>
      <c r="V41" s="89">
        <f t="shared" si="10"/>
        <v>0.30662020905923343</v>
      </c>
      <c r="W41" s="90">
        <f t="shared" si="11"/>
        <v>199</v>
      </c>
      <c r="X41" s="90">
        <f t="shared" si="12"/>
        <v>35</v>
      </c>
      <c r="Y41" s="91">
        <f t="shared" si="13"/>
        <v>0.17587939698492464</v>
      </c>
      <c r="Z41" s="89"/>
      <c r="AA41" s="87">
        <v>353</v>
      </c>
      <c r="AB41" s="87">
        <v>175</v>
      </c>
      <c r="AC41" s="87">
        <v>65</v>
      </c>
      <c r="AD41" s="89">
        <f t="shared" si="14"/>
        <v>0.18413597733711048</v>
      </c>
      <c r="AE41" s="90">
        <f t="shared" si="15"/>
        <v>288</v>
      </c>
      <c r="AF41" s="90">
        <f t="shared" si="6"/>
        <v>110</v>
      </c>
      <c r="AG41" s="91">
        <f t="shared" si="7"/>
        <v>0.38194444444444442</v>
      </c>
    </row>
    <row r="42" spans="1:33">
      <c r="A42" s="86" t="s">
        <v>238</v>
      </c>
      <c r="B42" s="86" t="s">
        <v>245</v>
      </c>
      <c r="C42" s="86" t="s">
        <v>246</v>
      </c>
      <c r="D42" s="87">
        <v>641</v>
      </c>
      <c r="E42" s="87">
        <v>187</v>
      </c>
      <c r="F42" s="87">
        <v>279</v>
      </c>
      <c r="G42" s="89">
        <f t="shared" si="8"/>
        <v>0.43525741029641185</v>
      </c>
      <c r="H42" s="90">
        <f t="shared" si="0"/>
        <v>362</v>
      </c>
      <c r="I42" s="90">
        <f t="shared" si="1"/>
        <v>-92</v>
      </c>
      <c r="J42" s="91">
        <f t="shared" si="2"/>
        <v>-0.2541436464088398</v>
      </c>
      <c r="K42" s="87">
        <v>392</v>
      </c>
      <c r="L42" s="87">
        <v>25</v>
      </c>
      <c r="M42" s="87">
        <v>38</v>
      </c>
      <c r="N42" s="89">
        <f t="shared" si="9"/>
        <v>9.6938775510204078E-2</v>
      </c>
      <c r="O42" s="90">
        <f t="shared" si="3"/>
        <v>354</v>
      </c>
      <c r="P42" s="90">
        <f t="shared" si="4"/>
        <v>-13</v>
      </c>
      <c r="Q42" s="91">
        <f t="shared" si="5"/>
        <v>-3.6723163841807911E-2</v>
      </c>
      <c r="R42" s="87"/>
      <c r="S42" s="87">
        <v>528</v>
      </c>
      <c r="T42" s="87">
        <v>246</v>
      </c>
      <c r="U42" s="87">
        <v>334</v>
      </c>
      <c r="V42" s="89">
        <f t="shared" si="10"/>
        <v>0.63257575757575757</v>
      </c>
      <c r="W42" s="90">
        <f t="shared" si="11"/>
        <v>194</v>
      </c>
      <c r="X42" s="90">
        <f t="shared" si="12"/>
        <v>-88</v>
      </c>
      <c r="Y42" s="91">
        <f t="shared" si="13"/>
        <v>-0.45360824742268041</v>
      </c>
      <c r="Z42" s="89"/>
      <c r="AA42" s="87">
        <v>440</v>
      </c>
      <c r="AB42" s="87">
        <v>27</v>
      </c>
      <c r="AC42" s="87">
        <v>50</v>
      </c>
      <c r="AD42" s="89">
        <f t="shared" si="14"/>
        <v>0.11363636363636363</v>
      </c>
      <c r="AE42" s="90">
        <f t="shared" si="15"/>
        <v>390</v>
      </c>
      <c r="AF42" s="90">
        <f t="shared" si="6"/>
        <v>-23</v>
      </c>
      <c r="AG42" s="91">
        <f t="shared" si="7"/>
        <v>-5.8974358974358973E-2</v>
      </c>
    </row>
    <row r="43" spans="1:33">
      <c r="A43" s="86" t="s">
        <v>238</v>
      </c>
      <c r="B43" s="86" t="s">
        <v>247</v>
      </c>
      <c r="C43" s="86" t="s">
        <v>248</v>
      </c>
      <c r="D43" s="87">
        <v>304</v>
      </c>
      <c r="E43" s="87">
        <v>39</v>
      </c>
      <c r="F43" s="87">
        <v>53</v>
      </c>
      <c r="G43" s="89">
        <f t="shared" si="8"/>
        <v>0.17434210526315788</v>
      </c>
      <c r="H43" s="90">
        <f t="shared" si="0"/>
        <v>251</v>
      </c>
      <c r="I43" s="90">
        <f t="shared" si="1"/>
        <v>-14</v>
      </c>
      <c r="J43" s="91">
        <f t="shared" si="2"/>
        <v>-5.5776892430278883E-2</v>
      </c>
      <c r="K43" s="87">
        <v>418</v>
      </c>
      <c r="L43" s="87">
        <v>44</v>
      </c>
      <c r="M43" s="87">
        <v>27</v>
      </c>
      <c r="N43" s="89">
        <f t="shared" si="9"/>
        <v>6.4593301435406703E-2</v>
      </c>
      <c r="O43" s="90">
        <f t="shared" si="3"/>
        <v>391</v>
      </c>
      <c r="P43" s="90">
        <f t="shared" si="4"/>
        <v>17</v>
      </c>
      <c r="Q43" s="91">
        <f t="shared" si="5"/>
        <v>4.3478260869565216E-2</v>
      </c>
      <c r="R43" s="87"/>
      <c r="S43" s="87">
        <v>431</v>
      </c>
      <c r="T43" s="87">
        <v>142</v>
      </c>
      <c r="U43" s="87">
        <v>167</v>
      </c>
      <c r="V43" s="89">
        <f t="shared" si="10"/>
        <v>0.38747099767981441</v>
      </c>
      <c r="W43" s="90">
        <f t="shared" si="11"/>
        <v>264</v>
      </c>
      <c r="X43" s="90">
        <f t="shared" si="12"/>
        <v>-25</v>
      </c>
      <c r="Y43" s="91">
        <f t="shared" si="13"/>
        <v>-9.4696969696969696E-2</v>
      </c>
      <c r="Z43" s="89"/>
      <c r="AA43" s="87">
        <v>381</v>
      </c>
      <c r="AB43" s="87">
        <v>132</v>
      </c>
      <c r="AC43" s="87">
        <v>137</v>
      </c>
      <c r="AD43" s="89">
        <f t="shared" si="14"/>
        <v>0.35958005249343833</v>
      </c>
      <c r="AE43" s="90">
        <f t="shared" si="15"/>
        <v>244</v>
      </c>
      <c r="AF43" s="90">
        <f t="shared" si="6"/>
        <v>-5</v>
      </c>
      <c r="AG43" s="91">
        <f t="shared" si="7"/>
        <v>-2.0491803278688523E-2</v>
      </c>
    </row>
    <row r="44" spans="1:33">
      <c r="A44" s="86" t="s">
        <v>238</v>
      </c>
      <c r="B44" s="86" t="s">
        <v>249</v>
      </c>
      <c r="C44" s="86" t="s">
        <v>250</v>
      </c>
      <c r="D44" s="87">
        <v>680</v>
      </c>
      <c r="E44" s="87">
        <v>95</v>
      </c>
      <c r="F44" s="87">
        <v>151</v>
      </c>
      <c r="G44" s="89">
        <f t="shared" si="8"/>
        <v>0.22205882352941175</v>
      </c>
      <c r="H44" s="90">
        <f t="shared" si="0"/>
        <v>529</v>
      </c>
      <c r="I44" s="90">
        <f t="shared" si="1"/>
        <v>-56</v>
      </c>
      <c r="J44" s="91">
        <f t="shared" si="2"/>
        <v>-0.10586011342155009</v>
      </c>
      <c r="K44" s="87">
        <v>1001</v>
      </c>
      <c r="L44" s="87">
        <v>31</v>
      </c>
      <c r="M44" s="87">
        <v>54</v>
      </c>
      <c r="N44" s="89">
        <f t="shared" si="9"/>
        <v>5.3946053946053944E-2</v>
      </c>
      <c r="O44" s="90">
        <f t="shared" si="3"/>
        <v>947</v>
      </c>
      <c r="P44" s="90">
        <f t="shared" si="4"/>
        <v>-23</v>
      </c>
      <c r="Q44" s="91">
        <f t="shared" si="5"/>
        <v>-2.4287222808870117E-2</v>
      </c>
      <c r="R44" s="87"/>
      <c r="S44" s="87">
        <v>1061</v>
      </c>
      <c r="T44" s="87">
        <v>43</v>
      </c>
      <c r="U44" s="87">
        <v>40</v>
      </c>
      <c r="V44" s="89">
        <f t="shared" si="10"/>
        <v>3.7700282752120638E-2</v>
      </c>
      <c r="W44" s="90">
        <f t="shared" si="11"/>
        <v>1021</v>
      </c>
      <c r="X44" s="90">
        <f t="shared" si="12"/>
        <v>3</v>
      </c>
      <c r="Y44" s="91">
        <f t="shared" si="13"/>
        <v>2.9382957884427031E-3</v>
      </c>
      <c r="Z44" s="89"/>
      <c r="AA44" s="87">
        <v>991</v>
      </c>
      <c r="AB44" s="87">
        <v>57</v>
      </c>
      <c r="AC44" s="87">
        <v>62</v>
      </c>
      <c r="AD44" s="89">
        <f t="shared" si="14"/>
        <v>6.2563067608476283E-2</v>
      </c>
      <c r="AE44" s="90">
        <f t="shared" si="15"/>
        <v>929</v>
      </c>
      <c r="AF44" s="90">
        <f t="shared" si="6"/>
        <v>-5</v>
      </c>
      <c r="AG44" s="91">
        <f t="shared" si="7"/>
        <v>-5.3821313240043061E-3</v>
      </c>
    </row>
    <row r="45" spans="1:33">
      <c r="A45" s="86" t="s">
        <v>238</v>
      </c>
      <c r="B45" s="86" t="s">
        <v>251</v>
      </c>
      <c r="C45" s="86" t="s">
        <v>252</v>
      </c>
      <c r="D45" s="87">
        <v>58</v>
      </c>
      <c r="E45" s="87">
        <v>9</v>
      </c>
      <c r="F45" s="87">
        <v>10</v>
      </c>
      <c r="G45" s="89">
        <f t="shared" si="8"/>
        <v>0.17241379310344829</v>
      </c>
      <c r="H45" s="90">
        <f t="shared" si="0"/>
        <v>48</v>
      </c>
      <c r="I45" s="90">
        <f t="shared" si="1"/>
        <v>-1</v>
      </c>
      <c r="J45" s="91">
        <f t="shared" si="2"/>
        <v>-2.0833333333333332E-2</v>
      </c>
      <c r="K45" s="87">
        <v>93</v>
      </c>
      <c r="L45" s="87">
        <v>34</v>
      </c>
      <c r="M45" s="87">
        <v>45</v>
      </c>
      <c r="N45" s="89">
        <f t="shared" si="9"/>
        <v>0.4838709677419355</v>
      </c>
      <c r="O45" s="90">
        <f t="shared" si="3"/>
        <v>48</v>
      </c>
      <c r="P45" s="90">
        <f t="shared" si="4"/>
        <v>-11</v>
      </c>
      <c r="Q45" s="91">
        <f t="shared" si="5"/>
        <v>-0.22916666666666666</v>
      </c>
      <c r="R45" s="87"/>
      <c r="S45" s="87">
        <v>55</v>
      </c>
      <c r="T45" s="87">
        <v>47</v>
      </c>
      <c r="U45" s="87">
        <v>38</v>
      </c>
      <c r="V45" s="89">
        <f t="shared" si="10"/>
        <v>0.69090909090909092</v>
      </c>
      <c r="W45" s="90">
        <f t="shared" si="11"/>
        <v>17</v>
      </c>
      <c r="X45" s="90">
        <f t="shared" si="12"/>
        <v>9</v>
      </c>
      <c r="Y45" s="91">
        <f t="shared" si="13"/>
        <v>0.52941176470588236</v>
      </c>
      <c r="Z45" s="89"/>
      <c r="AA45" s="87">
        <v>88</v>
      </c>
      <c r="AB45" s="87">
        <v>62</v>
      </c>
      <c r="AC45" s="87">
        <v>42</v>
      </c>
      <c r="AD45" s="89">
        <f t="shared" si="14"/>
        <v>0.47727272727272729</v>
      </c>
      <c r="AE45" s="90">
        <f t="shared" si="15"/>
        <v>46</v>
      </c>
      <c r="AF45" s="90">
        <f t="shared" si="6"/>
        <v>20</v>
      </c>
      <c r="AG45" s="91">
        <f t="shared" si="7"/>
        <v>0.43478260869565216</v>
      </c>
    </row>
    <row r="46" spans="1:33" s="96" customFormat="1">
      <c r="A46" s="92" t="s">
        <v>238</v>
      </c>
      <c r="B46" s="86" t="s">
        <v>253</v>
      </c>
      <c r="C46" s="92" t="s">
        <v>254</v>
      </c>
      <c r="D46" s="93">
        <v>1758</v>
      </c>
      <c r="E46" s="93">
        <v>73</v>
      </c>
      <c r="F46" s="93">
        <v>36</v>
      </c>
      <c r="G46" s="94">
        <f t="shared" si="8"/>
        <v>2.0477815699658702E-2</v>
      </c>
      <c r="H46" s="95">
        <f t="shared" si="0"/>
        <v>1722</v>
      </c>
      <c r="I46" s="95">
        <f t="shared" si="1"/>
        <v>37</v>
      </c>
      <c r="J46" s="91">
        <f t="shared" si="2"/>
        <v>2.148664343786295E-2</v>
      </c>
      <c r="K46" s="93">
        <v>1319</v>
      </c>
      <c r="L46" s="93">
        <v>71</v>
      </c>
      <c r="M46" s="93">
        <v>19</v>
      </c>
      <c r="N46" s="94">
        <f t="shared" si="9"/>
        <v>1.4404852160727824E-2</v>
      </c>
      <c r="O46" s="95">
        <f t="shared" si="3"/>
        <v>1300</v>
      </c>
      <c r="P46" s="95">
        <f t="shared" si="4"/>
        <v>52</v>
      </c>
      <c r="Q46" s="91">
        <f t="shared" si="5"/>
        <v>0.04</v>
      </c>
      <c r="R46" s="93"/>
      <c r="S46" s="93">
        <v>1683</v>
      </c>
      <c r="T46" s="93">
        <v>96</v>
      </c>
      <c r="U46" s="93">
        <v>56</v>
      </c>
      <c r="V46" s="94">
        <f t="shared" si="10"/>
        <v>3.3273915626856804E-2</v>
      </c>
      <c r="W46" s="95">
        <f t="shared" si="11"/>
        <v>1627</v>
      </c>
      <c r="X46" s="95">
        <f t="shared" si="12"/>
        <v>40</v>
      </c>
      <c r="Y46" s="91">
        <f t="shared" si="13"/>
        <v>2.4585125998770743E-2</v>
      </c>
      <c r="Z46" s="94"/>
      <c r="AA46" s="93">
        <v>1606</v>
      </c>
      <c r="AB46" s="93">
        <v>102</v>
      </c>
      <c r="AC46" s="93">
        <v>62</v>
      </c>
      <c r="AD46" s="94">
        <f t="shared" si="14"/>
        <v>3.8605230386052306E-2</v>
      </c>
      <c r="AE46" s="95">
        <f t="shared" si="15"/>
        <v>1544</v>
      </c>
      <c r="AF46" s="95">
        <f t="shared" si="6"/>
        <v>40</v>
      </c>
      <c r="AG46" s="91">
        <f t="shared" si="7"/>
        <v>2.5906735751295335E-2</v>
      </c>
    </row>
    <row r="47" spans="1:33">
      <c r="A47" s="86" t="s">
        <v>238</v>
      </c>
      <c r="B47" s="86" t="s">
        <v>255</v>
      </c>
      <c r="C47" s="86" t="s">
        <v>256</v>
      </c>
      <c r="D47" s="87">
        <v>978</v>
      </c>
      <c r="E47" s="87">
        <v>248</v>
      </c>
      <c r="F47" s="87">
        <v>393</v>
      </c>
      <c r="G47" s="89">
        <f t="shared" si="8"/>
        <v>0.40184049079754602</v>
      </c>
      <c r="H47" s="90">
        <f t="shared" si="0"/>
        <v>585</v>
      </c>
      <c r="I47" s="90">
        <f t="shared" si="1"/>
        <v>-145</v>
      </c>
      <c r="J47" s="91">
        <f t="shared" si="2"/>
        <v>-0.24786324786324787</v>
      </c>
      <c r="K47" s="87">
        <v>991</v>
      </c>
      <c r="L47" s="87">
        <v>65</v>
      </c>
      <c r="M47" s="87">
        <v>63</v>
      </c>
      <c r="N47" s="89">
        <f t="shared" si="9"/>
        <v>6.357214934409687E-2</v>
      </c>
      <c r="O47" s="90">
        <f t="shared" si="3"/>
        <v>928</v>
      </c>
      <c r="P47" s="90">
        <f t="shared" si="4"/>
        <v>2</v>
      </c>
      <c r="Q47" s="91">
        <f t="shared" si="5"/>
        <v>2.1551724137931034E-3</v>
      </c>
      <c r="R47" s="87"/>
      <c r="S47" s="87">
        <v>971</v>
      </c>
      <c r="T47" s="87">
        <v>92</v>
      </c>
      <c r="U47" s="87">
        <v>67</v>
      </c>
      <c r="V47" s="89">
        <f t="shared" si="10"/>
        <v>6.9001029866117405E-2</v>
      </c>
      <c r="W47" s="90">
        <f t="shared" si="11"/>
        <v>904</v>
      </c>
      <c r="X47" s="90">
        <f t="shared" si="12"/>
        <v>25</v>
      </c>
      <c r="Y47" s="91">
        <f t="shared" si="13"/>
        <v>2.7654867256637169E-2</v>
      </c>
      <c r="Z47" s="89"/>
      <c r="AA47" s="87">
        <v>992</v>
      </c>
      <c r="AB47" s="87">
        <v>97</v>
      </c>
      <c r="AC47" s="87">
        <v>83</v>
      </c>
      <c r="AD47" s="89">
        <f t="shared" si="14"/>
        <v>8.3669354838709672E-2</v>
      </c>
      <c r="AE47" s="90">
        <f t="shared" si="15"/>
        <v>909</v>
      </c>
      <c r="AF47" s="90">
        <f t="shared" si="6"/>
        <v>14</v>
      </c>
      <c r="AG47" s="91">
        <f t="shared" si="7"/>
        <v>1.5401540154015401E-2</v>
      </c>
    </row>
    <row r="48" spans="1:33">
      <c r="A48" s="86" t="s">
        <v>238</v>
      </c>
      <c r="B48" s="86" t="s">
        <v>257</v>
      </c>
      <c r="C48" s="86" t="s">
        <v>258</v>
      </c>
      <c r="D48" s="87">
        <v>689</v>
      </c>
      <c r="E48" s="87">
        <v>53</v>
      </c>
      <c r="F48" s="87">
        <v>82</v>
      </c>
      <c r="G48" s="89">
        <f t="shared" si="8"/>
        <v>0.11901306240928883</v>
      </c>
      <c r="H48" s="90">
        <f t="shared" si="0"/>
        <v>607</v>
      </c>
      <c r="I48" s="90">
        <f t="shared" si="1"/>
        <v>-29</v>
      </c>
      <c r="J48" s="91">
        <f t="shared" si="2"/>
        <v>-4.7775947281713346E-2</v>
      </c>
      <c r="K48" s="87">
        <v>1223</v>
      </c>
      <c r="L48" s="87">
        <v>31</v>
      </c>
      <c r="M48" s="87">
        <v>28</v>
      </c>
      <c r="N48" s="89">
        <f t="shared" si="9"/>
        <v>2.2894521668029435E-2</v>
      </c>
      <c r="O48" s="90">
        <f t="shared" si="3"/>
        <v>1195</v>
      </c>
      <c r="P48" s="90">
        <f t="shared" si="4"/>
        <v>3</v>
      </c>
      <c r="Q48" s="91">
        <f t="shared" si="5"/>
        <v>2.5104602510460251E-3</v>
      </c>
      <c r="R48" s="87"/>
      <c r="S48" s="87">
        <v>148</v>
      </c>
      <c r="T48" s="87">
        <v>70</v>
      </c>
      <c r="U48" s="87">
        <v>46</v>
      </c>
      <c r="V48" s="89">
        <f t="shared" si="10"/>
        <v>0.3108108108108108</v>
      </c>
      <c r="W48" s="90">
        <f t="shared" si="11"/>
        <v>102</v>
      </c>
      <c r="X48" s="90">
        <f t="shared" si="12"/>
        <v>24</v>
      </c>
      <c r="Y48" s="91">
        <f t="shared" si="13"/>
        <v>0.23529411764705882</v>
      </c>
      <c r="Z48" s="89"/>
      <c r="AA48" s="87">
        <v>150</v>
      </c>
      <c r="AB48" s="87">
        <v>47</v>
      </c>
      <c r="AC48" s="87">
        <v>32</v>
      </c>
      <c r="AD48" s="89">
        <f t="shared" si="14"/>
        <v>0.21333333333333335</v>
      </c>
      <c r="AE48" s="90">
        <f t="shared" si="15"/>
        <v>118</v>
      </c>
      <c r="AF48" s="90">
        <f t="shared" si="6"/>
        <v>15</v>
      </c>
      <c r="AG48" s="91">
        <f t="shared" si="7"/>
        <v>0.1271186440677966</v>
      </c>
    </row>
    <row r="49" spans="1:37" s="101" customFormat="1">
      <c r="A49" s="97" t="s">
        <v>238</v>
      </c>
      <c r="B49" s="86" t="s">
        <v>259</v>
      </c>
      <c r="C49" s="97" t="s">
        <v>260</v>
      </c>
      <c r="D49" s="98">
        <v>377</v>
      </c>
      <c r="E49" s="98">
        <v>150</v>
      </c>
      <c r="F49" s="98">
        <v>269</v>
      </c>
      <c r="G49" s="99">
        <f t="shared" si="8"/>
        <v>0.71352785145888598</v>
      </c>
      <c r="H49" s="100">
        <f t="shared" si="0"/>
        <v>108</v>
      </c>
      <c r="I49" s="100">
        <f t="shared" si="1"/>
        <v>-119</v>
      </c>
      <c r="J49" s="91">
        <f t="shared" si="2"/>
        <v>-1.1018518518518519</v>
      </c>
      <c r="K49" s="98">
        <v>639</v>
      </c>
      <c r="L49" s="98">
        <v>318</v>
      </c>
      <c r="M49" s="98">
        <v>557</v>
      </c>
      <c r="N49" s="99">
        <f t="shared" si="9"/>
        <v>0.87167449139280129</v>
      </c>
      <c r="O49" s="100">
        <f t="shared" si="3"/>
        <v>82</v>
      </c>
      <c r="P49" s="100">
        <f t="shared" si="4"/>
        <v>-239</v>
      </c>
      <c r="Q49" s="91">
        <f t="shared" si="5"/>
        <v>-2.9146341463414633</v>
      </c>
      <c r="R49" s="98"/>
      <c r="S49" s="98">
        <v>649</v>
      </c>
      <c r="T49" s="98">
        <v>559</v>
      </c>
      <c r="U49" s="98">
        <v>883</v>
      </c>
      <c r="V49" s="99">
        <f t="shared" si="10"/>
        <v>1.3605546995377504</v>
      </c>
      <c r="W49" s="100">
        <f t="shared" si="11"/>
        <v>-234</v>
      </c>
      <c r="X49" s="100">
        <f t="shared" si="12"/>
        <v>-324</v>
      </c>
      <c r="Y49" s="91">
        <f t="shared" si="13"/>
        <v>1.3846153846153846</v>
      </c>
      <c r="Z49" s="99"/>
      <c r="AA49" s="98">
        <v>639</v>
      </c>
      <c r="AB49" s="98">
        <v>456</v>
      </c>
      <c r="AC49" s="98">
        <v>656</v>
      </c>
      <c r="AD49" s="99">
        <f t="shared" si="14"/>
        <v>1.0266040688575899</v>
      </c>
      <c r="AE49" s="100">
        <f t="shared" si="15"/>
        <v>-17</v>
      </c>
      <c r="AF49" s="100">
        <f t="shared" si="6"/>
        <v>-200</v>
      </c>
      <c r="AG49" s="91">
        <f t="shared" si="7"/>
        <v>11.764705882352942</v>
      </c>
    </row>
    <row r="50" spans="1:37">
      <c r="A50" s="86" t="s">
        <v>238</v>
      </c>
      <c r="B50" s="86" t="s">
        <v>261</v>
      </c>
      <c r="C50" s="86" t="s">
        <v>262</v>
      </c>
      <c r="D50" s="87">
        <v>160</v>
      </c>
      <c r="E50" s="87">
        <v>15</v>
      </c>
      <c r="F50" s="87">
        <v>16</v>
      </c>
      <c r="G50" s="89">
        <f t="shared" si="8"/>
        <v>0.1</v>
      </c>
      <c r="H50" s="90">
        <f t="shared" si="0"/>
        <v>144</v>
      </c>
      <c r="I50" s="90">
        <f t="shared" si="1"/>
        <v>-1</v>
      </c>
      <c r="J50" s="91">
        <f t="shared" si="2"/>
        <v>-6.9444444444444441E-3</v>
      </c>
      <c r="K50" s="87">
        <v>103</v>
      </c>
      <c r="L50" s="87">
        <v>27</v>
      </c>
      <c r="M50" s="87">
        <v>37</v>
      </c>
      <c r="N50" s="89">
        <f t="shared" si="9"/>
        <v>0.35922330097087379</v>
      </c>
      <c r="O50" s="90">
        <f t="shared" si="3"/>
        <v>66</v>
      </c>
      <c r="P50" s="90">
        <f t="shared" si="4"/>
        <v>-10</v>
      </c>
      <c r="Q50" s="91">
        <f t="shared" si="5"/>
        <v>-0.15151515151515152</v>
      </c>
      <c r="R50" s="87"/>
      <c r="S50" s="87">
        <v>77</v>
      </c>
      <c r="T50" s="87">
        <v>42</v>
      </c>
      <c r="U50" s="87">
        <v>60</v>
      </c>
      <c r="V50" s="89">
        <f t="shared" si="10"/>
        <v>0.77922077922077926</v>
      </c>
      <c r="W50" s="90">
        <f t="shared" si="11"/>
        <v>17</v>
      </c>
      <c r="X50" s="90">
        <f t="shared" si="12"/>
        <v>-18</v>
      </c>
      <c r="Y50" s="91">
        <f t="shared" si="13"/>
        <v>-1.0588235294117647</v>
      </c>
      <c r="Z50" s="89"/>
      <c r="AA50" s="87">
        <v>83</v>
      </c>
      <c r="AB50" s="87">
        <v>58</v>
      </c>
      <c r="AC50" s="87">
        <v>76</v>
      </c>
      <c r="AD50" s="89">
        <f t="shared" si="14"/>
        <v>0.91566265060240959</v>
      </c>
      <c r="AE50" s="90">
        <f t="shared" si="15"/>
        <v>7</v>
      </c>
      <c r="AF50" s="90">
        <f t="shared" si="6"/>
        <v>-18</v>
      </c>
      <c r="AG50" s="91">
        <f t="shared" si="7"/>
        <v>-2.5714285714285716</v>
      </c>
    </row>
    <row r="51" spans="1:37">
      <c r="A51" s="86" t="s">
        <v>238</v>
      </c>
      <c r="B51" s="86" t="s">
        <v>263</v>
      </c>
      <c r="C51" s="86" t="s">
        <v>264</v>
      </c>
      <c r="D51" s="87">
        <v>79</v>
      </c>
      <c r="E51" s="87">
        <v>35</v>
      </c>
      <c r="F51" s="87">
        <v>59</v>
      </c>
      <c r="G51" s="89">
        <f t="shared" si="8"/>
        <v>0.74683544303797467</v>
      </c>
      <c r="H51" s="90">
        <f t="shared" si="0"/>
        <v>20</v>
      </c>
      <c r="I51" s="90">
        <f t="shared" si="1"/>
        <v>-24</v>
      </c>
      <c r="J51" s="91">
        <f>I51/H51</f>
        <v>-1.2</v>
      </c>
      <c r="K51" s="87">
        <v>20</v>
      </c>
      <c r="L51" s="87">
        <v>20</v>
      </c>
      <c r="M51" s="87">
        <v>15</v>
      </c>
      <c r="N51" s="89">
        <f t="shared" si="9"/>
        <v>0.75</v>
      </c>
      <c r="O51" s="90">
        <f t="shared" si="3"/>
        <v>5</v>
      </c>
      <c r="P51" s="90">
        <f t="shared" si="4"/>
        <v>5</v>
      </c>
      <c r="Q51" s="91">
        <f t="shared" si="5"/>
        <v>1</v>
      </c>
      <c r="R51" s="87"/>
      <c r="S51" s="87">
        <v>26</v>
      </c>
      <c r="T51" s="87">
        <v>14</v>
      </c>
      <c r="U51" s="87">
        <v>16</v>
      </c>
      <c r="V51" s="89">
        <f t="shared" si="10"/>
        <v>0.61538461538461542</v>
      </c>
      <c r="W51" s="90">
        <f t="shared" si="11"/>
        <v>10</v>
      </c>
      <c r="X51" s="90">
        <f t="shared" si="12"/>
        <v>-2</v>
      </c>
      <c r="Y51" s="91">
        <f t="shared" si="13"/>
        <v>-0.2</v>
      </c>
      <c r="Z51" s="89"/>
      <c r="AA51" s="87">
        <v>39</v>
      </c>
      <c r="AB51" s="87">
        <v>26</v>
      </c>
      <c r="AC51" s="87">
        <v>19</v>
      </c>
      <c r="AD51" s="89">
        <f t="shared" si="14"/>
        <v>0.48717948717948717</v>
      </c>
      <c r="AE51" s="90">
        <f t="shared" si="15"/>
        <v>20</v>
      </c>
      <c r="AF51" s="90">
        <f t="shared" si="6"/>
        <v>7</v>
      </c>
      <c r="AG51" s="91">
        <f t="shared" si="7"/>
        <v>0.35</v>
      </c>
    </row>
    <row r="52" spans="1:37">
      <c r="A52" s="86" t="s">
        <v>238</v>
      </c>
      <c r="B52" s="86" t="s">
        <v>265</v>
      </c>
      <c r="C52" s="86" t="s">
        <v>266</v>
      </c>
      <c r="D52" s="87">
        <v>161</v>
      </c>
      <c r="E52" s="87">
        <v>37</v>
      </c>
      <c r="F52" s="87">
        <v>57</v>
      </c>
      <c r="G52" s="89">
        <f t="shared" si="8"/>
        <v>0.35403726708074534</v>
      </c>
      <c r="H52" s="90">
        <f t="shared" si="0"/>
        <v>104</v>
      </c>
      <c r="I52" s="90">
        <f t="shared" si="1"/>
        <v>-20</v>
      </c>
      <c r="J52" s="91">
        <f>I52/H52</f>
        <v>-0.19230769230769232</v>
      </c>
      <c r="K52" s="87">
        <v>176</v>
      </c>
      <c r="L52" s="87">
        <v>35</v>
      </c>
      <c r="M52" s="87">
        <v>26</v>
      </c>
      <c r="N52" s="89">
        <f t="shared" si="9"/>
        <v>0.14772727272727273</v>
      </c>
      <c r="O52" s="90">
        <f t="shared" si="3"/>
        <v>150</v>
      </c>
      <c r="P52" s="90">
        <f t="shared" si="4"/>
        <v>9</v>
      </c>
      <c r="Q52" s="91">
        <f t="shared" si="5"/>
        <v>0.06</v>
      </c>
      <c r="R52" s="87"/>
      <c r="S52" s="87">
        <v>159</v>
      </c>
      <c r="T52" s="87">
        <v>37</v>
      </c>
      <c r="U52" s="87">
        <v>38</v>
      </c>
      <c r="V52" s="89">
        <f t="shared" si="10"/>
        <v>0.2389937106918239</v>
      </c>
      <c r="W52" s="90">
        <f t="shared" si="11"/>
        <v>121</v>
      </c>
      <c r="X52" s="90">
        <f t="shared" si="12"/>
        <v>-1</v>
      </c>
      <c r="Y52" s="91">
        <f t="shared" si="13"/>
        <v>-8.2644628099173556E-3</v>
      </c>
      <c r="Z52" s="89"/>
      <c r="AA52" s="87">
        <v>161</v>
      </c>
      <c r="AB52" s="87">
        <v>46</v>
      </c>
      <c r="AC52" s="87">
        <v>45</v>
      </c>
      <c r="AD52" s="89">
        <f t="shared" si="14"/>
        <v>0.27950310559006208</v>
      </c>
      <c r="AE52" s="90">
        <f t="shared" si="15"/>
        <v>116</v>
      </c>
      <c r="AF52" s="90">
        <f t="shared" si="6"/>
        <v>1</v>
      </c>
      <c r="AG52" s="91">
        <f t="shared" si="7"/>
        <v>8.6206896551724137E-3</v>
      </c>
    </row>
    <row r="53" spans="1:37">
      <c r="A53" s="86" t="s">
        <v>238</v>
      </c>
      <c r="B53" s="86" t="s">
        <v>267</v>
      </c>
      <c r="C53" s="86" t="s">
        <v>268</v>
      </c>
      <c r="D53" s="87">
        <v>363</v>
      </c>
      <c r="E53" s="87">
        <v>42</v>
      </c>
      <c r="F53" s="87">
        <v>66</v>
      </c>
      <c r="G53" s="89">
        <f t="shared" si="8"/>
        <v>0.18181818181818182</v>
      </c>
      <c r="H53" s="90">
        <f t="shared" si="0"/>
        <v>297</v>
      </c>
      <c r="I53" s="90">
        <f t="shared" si="1"/>
        <v>-24</v>
      </c>
      <c r="J53" s="91">
        <f t="shared" si="2"/>
        <v>-8.0808080808080815E-2</v>
      </c>
      <c r="K53" s="87">
        <v>372</v>
      </c>
      <c r="L53" s="87">
        <v>19</v>
      </c>
      <c r="M53" s="87">
        <v>24</v>
      </c>
      <c r="N53" s="89">
        <f t="shared" si="9"/>
        <v>6.4516129032258063E-2</v>
      </c>
      <c r="O53" s="90">
        <f t="shared" si="3"/>
        <v>348</v>
      </c>
      <c r="P53" s="90">
        <f t="shared" si="4"/>
        <v>-5</v>
      </c>
      <c r="Q53" s="91">
        <f t="shared" si="5"/>
        <v>-1.4367816091954023E-2</v>
      </c>
      <c r="R53" s="87"/>
      <c r="S53" s="87">
        <v>330</v>
      </c>
      <c r="T53" s="87">
        <v>26</v>
      </c>
      <c r="U53" s="87">
        <v>25</v>
      </c>
      <c r="V53" s="89">
        <f t="shared" si="10"/>
        <v>7.575757575757576E-2</v>
      </c>
      <c r="W53" s="90">
        <f t="shared" si="11"/>
        <v>305</v>
      </c>
      <c r="X53" s="90">
        <f t="shared" si="12"/>
        <v>1</v>
      </c>
      <c r="Y53" s="91">
        <f t="shared" si="13"/>
        <v>3.2786885245901639E-3</v>
      </c>
      <c r="Z53" s="89"/>
      <c r="AA53" s="87">
        <v>279</v>
      </c>
      <c r="AB53" s="87">
        <v>23</v>
      </c>
      <c r="AC53" s="87">
        <v>33</v>
      </c>
      <c r="AD53" s="89">
        <f t="shared" si="14"/>
        <v>0.11827956989247312</v>
      </c>
      <c r="AE53" s="90">
        <f t="shared" si="15"/>
        <v>246</v>
      </c>
      <c r="AF53" s="90">
        <f t="shared" si="6"/>
        <v>-10</v>
      </c>
      <c r="AG53" s="91">
        <f t="shared" si="7"/>
        <v>-4.065040650406504E-2</v>
      </c>
    </row>
    <row r="54" spans="1:37">
      <c r="A54" s="86" t="s">
        <v>238</v>
      </c>
      <c r="B54" s="86" t="s">
        <v>269</v>
      </c>
      <c r="C54" s="86" t="s">
        <v>270</v>
      </c>
      <c r="D54" s="87">
        <v>454</v>
      </c>
      <c r="E54" s="87">
        <v>23</v>
      </c>
      <c r="F54" s="87">
        <v>24</v>
      </c>
      <c r="G54" s="89">
        <f t="shared" si="8"/>
        <v>5.2863436123348019E-2</v>
      </c>
      <c r="H54" s="90">
        <f t="shared" si="0"/>
        <v>430</v>
      </c>
      <c r="I54" s="90">
        <f t="shared" si="1"/>
        <v>-1</v>
      </c>
      <c r="J54" s="91">
        <f t="shared" si="2"/>
        <v>-2.3255813953488372E-3</v>
      </c>
      <c r="K54" s="87">
        <v>555</v>
      </c>
      <c r="L54" s="87">
        <v>23</v>
      </c>
      <c r="M54" s="87">
        <v>31</v>
      </c>
      <c r="N54" s="89">
        <f t="shared" si="9"/>
        <v>5.5855855855855854E-2</v>
      </c>
      <c r="O54" s="90">
        <f t="shared" si="3"/>
        <v>524</v>
      </c>
      <c r="P54" s="90">
        <f t="shared" si="4"/>
        <v>-8</v>
      </c>
      <c r="Q54" s="91">
        <f t="shared" si="5"/>
        <v>-1.5267175572519083E-2</v>
      </c>
      <c r="R54" s="87"/>
      <c r="S54" s="87">
        <v>559</v>
      </c>
      <c r="T54" s="87">
        <v>33</v>
      </c>
      <c r="U54" s="87">
        <v>35</v>
      </c>
      <c r="V54" s="89">
        <f t="shared" si="10"/>
        <v>6.2611806797853303E-2</v>
      </c>
      <c r="W54" s="90">
        <f t="shared" si="11"/>
        <v>524</v>
      </c>
      <c r="X54" s="90">
        <f t="shared" si="12"/>
        <v>-2</v>
      </c>
      <c r="Y54" s="91">
        <f t="shared" si="13"/>
        <v>-3.8167938931297708E-3</v>
      </c>
      <c r="Z54" s="89"/>
      <c r="AA54" s="87">
        <v>505</v>
      </c>
      <c r="AB54" s="87">
        <v>29</v>
      </c>
      <c r="AC54" s="87">
        <v>32</v>
      </c>
      <c r="AD54" s="89">
        <f t="shared" si="14"/>
        <v>6.3366336633663367E-2</v>
      </c>
      <c r="AE54" s="90">
        <f t="shared" si="15"/>
        <v>473</v>
      </c>
      <c r="AF54" s="90">
        <f t="shared" si="6"/>
        <v>-3</v>
      </c>
      <c r="AG54" s="91">
        <f t="shared" si="7"/>
        <v>-6.3424947145877377E-3</v>
      </c>
    </row>
    <row r="55" spans="1:37">
      <c r="A55" s="86" t="s">
        <v>238</v>
      </c>
      <c r="B55" s="86" t="s">
        <v>271</v>
      </c>
      <c r="C55" s="86" t="s">
        <v>272</v>
      </c>
      <c r="D55" s="87">
        <v>215</v>
      </c>
      <c r="E55" s="87">
        <v>11</v>
      </c>
      <c r="F55" s="87">
        <v>18</v>
      </c>
      <c r="G55" s="89">
        <f t="shared" si="8"/>
        <v>8.3720930232558138E-2</v>
      </c>
      <c r="H55" s="90">
        <f t="shared" si="0"/>
        <v>197</v>
      </c>
      <c r="I55" s="90">
        <f t="shared" si="1"/>
        <v>-7</v>
      </c>
      <c r="J55" s="91">
        <f t="shared" si="2"/>
        <v>-3.553299492385787E-2</v>
      </c>
      <c r="K55" s="87">
        <v>245</v>
      </c>
      <c r="L55" s="87">
        <v>53</v>
      </c>
      <c r="M55" s="87">
        <v>28</v>
      </c>
      <c r="N55" s="89">
        <f t="shared" si="9"/>
        <v>0.11428571428571428</v>
      </c>
      <c r="O55" s="90">
        <f t="shared" si="3"/>
        <v>217</v>
      </c>
      <c r="P55" s="90">
        <f t="shared" si="4"/>
        <v>25</v>
      </c>
      <c r="Q55" s="91">
        <f t="shared" si="5"/>
        <v>0.1152073732718894</v>
      </c>
      <c r="R55" s="87"/>
      <c r="S55" s="87">
        <v>96</v>
      </c>
      <c r="T55" s="87">
        <v>42</v>
      </c>
      <c r="U55" s="87">
        <v>36</v>
      </c>
      <c r="V55" s="89">
        <f t="shared" si="10"/>
        <v>0.375</v>
      </c>
      <c r="W55" s="90">
        <f t="shared" si="11"/>
        <v>60</v>
      </c>
      <c r="X55" s="90">
        <f t="shared" si="12"/>
        <v>6</v>
      </c>
      <c r="Y55" s="91">
        <f t="shared" si="13"/>
        <v>0.1</v>
      </c>
      <c r="Z55" s="89"/>
      <c r="AA55" s="87">
        <v>104</v>
      </c>
      <c r="AB55" s="87">
        <v>34</v>
      </c>
      <c r="AC55" s="87">
        <v>25</v>
      </c>
      <c r="AD55" s="89">
        <f t="shared" si="14"/>
        <v>0.24038461538461539</v>
      </c>
      <c r="AE55" s="90">
        <f t="shared" si="15"/>
        <v>79</v>
      </c>
      <c r="AF55" s="90">
        <f t="shared" si="6"/>
        <v>9</v>
      </c>
      <c r="AG55" s="91">
        <f t="shared" si="7"/>
        <v>0.11392405063291139</v>
      </c>
    </row>
    <row r="56" spans="1:37">
      <c r="A56" s="86" t="s">
        <v>238</v>
      </c>
      <c r="B56" s="86" t="s">
        <v>273</v>
      </c>
      <c r="C56" s="86" t="s">
        <v>274</v>
      </c>
      <c r="D56" s="87">
        <v>12</v>
      </c>
      <c r="E56" s="87">
        <v>4</v>
      </c>
      <c r="F56" s="87">
        <v>4</v>
      </c>
      <c r="G56" s="89">
        <f t="shared" si="8"/>
        <v>0.33333333333333331</v>
      </c>
      <c r="H56" s="90">
        <f t="shared" si="0"/>
        <v>8</v>
      </c>
      <c r="I56" s="90">
        <f t="shared" si="1"/>
        <v>0</v>
      </c>
      <c r="J56" s="91">
        <f t="shared" si="2"/>
        <v>0</v>
      </c>
      <c r="K56" s="87">
        <v>59</v>
      </c>
      <c r="L56" s="87">
        <v>11</v>
      </c>
      <c r="M56" s="87">
        <v>12</v>
      </c>
      <c r="N56" s="89">
        <f t="shared" si="9"/>
        <v>0.20338983050847459</v>
      </c>
      <c r="O56" s="90">
        <f t="shared" si="3"/>
        <v>47</v>
      </c>
      <c r="P56" s="90">
        <f t="shared" si="4"/>
        <v>-1</v>
      </c>
      <c r="Q56" s="91">
        <f t="shared" si="5"/>
        <v>-2.1276595744680851E-2</v>
      </c>
      <c r="R56" s="87"/>
      <c r="S56" s="87">
        <v>57</v>
      </c>
      <c r="T56" s="87">
        <v>19</v>
      </c>
      <c r="U56" s="87">
        <v>13</v>
      </c>
      <c r="V56" s="89">
        <f t="shared" si="10"/>
        <v>0.22807017543859648</v>
      </c>
      <c r="W56" s="90">
        <f t="shared" si="11"/>
        <v>44</v>
      </c>
      <c r="X56" s="90">
        <f t="shared" si="12"/>
        <v>6</v>
      </c>
      <c r="Y56" s="91">
        <f t="shared" si="13"/>
        <v>0.13636363636363635</v>
      </c>
      <c r="Z56" s="89"/>
      <c r="AA56" s="87">
        <v>55</v>
      </c>
      <c r="AB56" s="87">
        <v>19</v>
      </c>
      <c r="AC56" s="87">
        <v>16</v>
      </c>
      <c r="AD56" s="89">
        <f t="shared" si="14"/>
        <v>0.29090909090909089</v>
      </c>
      <c r="AE56" s="90">
        <f t="shared" si="15"/>
        <v>39</v>
      </c>
      <c r="AF56" s="90">
        <f t="shared" si="6"/>
        <v>3</v>
      </c>
      <c r="AG56" s="91">
        <f t="shared" si="7"/>
        <v>7.6923076923076927E-2</v>
      </c>
    </row>
    <row r="57" spans="1:37">
      <c r="A57" s="86" t="s">
        <v>238</v>
      </c>
      <c r="B57" s="86" t="s">
        <v>275</v>
      </c>
      <c r="C57" s="86" t="s">
        <v>276</v>
      </c>
      <c r="D57" s="87">
        <v>500</v>
      </c>
      <c r="E57" s="87">
        <v>86</v>
      </c>
      <c r="F57" s="87">
        <v>89</v>
      </c>
      <c r="G57" s="89">
        <f t="shared" si="8"/>
        <v>0.17799999999999999</v>
      </c>
      <c r="H57" s="90">
        <f t="shared" si="0"/>
        <v>411</v>
      </c>
      <c r="I57" s="90">
        <f t="shared" si="1"/>
        <v>-3</v>
      </c>
      <c r="J57" s="91">
        <f t="shared" si="2"/>
        <v>-7.2992700729927005E-3</v>
      </c>
      <c r="K57" s="87">
        <v>707</v>
      </c>
      <c r="L57" s="87">
        <v>89</v>
      </c>
      <c r="M57" s="87">
        <v>56</v>
      </c>
      <c r="N57" s="89">
        <f t="shared" si="9"/>
        <v>7.9207920792079209E-2</v>
      </c>
      <c r="O57" s="90">
        <f t="shared" si="3"/>
        <v>651</v>
      </c>
      <c r="P57" s="90">
        <f t="shared" si="4"/>
        <v>33</v>
      </c>
      <c r="Q57" s="91">
        <f t="shared" si="5"/>
        <v>5.0691244239631339E-2</v>
      </c>
      <c r="R57" s="87"/>
      <c r="S57" s="87">
        <v>330</v>
      </c>
      <c r="T57" s="87">
        <v>111</v>
      </c>
      <c r="U57" s="87">
        <v>60</v>
      </c>
      <c r="V57" s="89">
        <f t="shared" si="10"/>
        <v>0.18181818181818182</v>
      </c>
      <c r="W57" s="90">
        <f t="shared" si="11"/>
        <v>270</v>
      </c>
      <c r="X57" s="90">
        <f t="shared" si="12"/>
        <v>51</v>
      </c>
      <c r="Y57" s="91">
        <f t="shared" si="13"/>
        <v>0.18888888888888888</v>
      </c>
      <c r="Z57" s="89"/>
      <c r="AA57" s="87">
        <v>420</v>
      </c>
      <c r="AB57" s="87">
        <v>99</v>
      </c>
      <c r="AC57" s="87">
        <v>75</v>
      </c>
      <c r="AD57" s="89">
        <f t="shared" si="14"/>
        <v>0.17857142857142858</v>
      </c>
      <c r="AE57" s="90">
        <f t="shared" si="15"/>
        <v>345</v>
      </c>
      <c r="AF57" s="90">
        <f t="shared" si="6"/>
        <v>24</v>
      </c>
      <c r="AG57" s="91">
        <f t="shared" si="7"/>
        <v>6.9565217391304349E-2</v>
      </c>
    </row>
    <row r="58" spans="1:37">
      <c r="A58" s="86" t="s">
        <v>238</v>
      </c>
      <c r="B58" s="86" t="s">
        <v>277</v>
      </c>
      <c r="C58" s="86" t="s">
        <v>278</v>
      </c>
      <c r="D58" s="87">
        <v>468</v>
      </c>
      <c r="E58" s="87">
        <v>26</v>
      </c>
      <c r="F58" s="87">
        <v>18</v>
      </c>
      <c r="G58" s="89">
        <f t="shared" si="8"/>
        <v>3.8461538461538464E-2</v>
      </c>
      <c r="H58" s="90">
        <f>D58-F58</f>
        <v>450</v>
      </c>
      <c r="I58" s="90">
        <f>E58-F58</f>
        <v>8</v>
      </c>
      <c r="J58" s="91">
        <f>I58/H58</f>
        <v>1.7777777777777778E-2</v>
      </c>
      <c r="K58" s="87">
        <v>583</v>
      </c>
      <c r="L58" s="87">
        <v>45</v>
      </c>
      <c r="M58" s="87">
        <v>50</v>
      </c>
      <c r="N58" s="89">
        <f t="shared" si="9"/>
        <v>8.5763293310463118E-2</v>
      </c>
      <c r="O58" s="90">
        <f t="shared" si="3"/>
        <v>533</v>
      </c>
      <c r="P58" s="90">
        <f t="shared" si="4"/>
        <v>-5</v>
      </c>
      <c r="Q58" s="91">
        <f t="shared" si="5"/>
        <v>-9.3808630393996256E-3</v>
      </c>
      <c r="R58" s="87"/>
      <c r="S58" s="87">
        <v>519</v>
      </c>
      <c r="T58" s="87">
        <v>64</v>
      </c>
      <c r="U58" s="87">
        <v>40</v>
      </c>
      <c r="V58" s="89">
        <f t="shared" si="10"/>
        <v>7.7071290944123308E-2</v>
      </c>
      <c r="W58" s="90">
        <f t="shared" si="11"/>
        <v>479</v>
      </c>
      <c r="X58" s="90">
        <f t="shared" si="12"/>
        <v>24</v>
      </c>
      <c r="Y58" s="91">
        <f t="shared" si="13"/>
        <v>5.0104384133611693E-2</v>
      </c>
      <c r="Z58" s="89"/>
      <c r="AA58" s="87">
        <v>546</v>
      </c>
      <c r="AB58" s="87">
        <v>53</v>
      </c>
      <c r="AC58" s="87">
        <v>42</v>
      </c>
      <c r="AD58" s="89">
        <f t="shared" si="14"/>
        <v>7.6923076923076927E-2</v>
      </c>
      <c r="AE58" s="90">
        <f t="shared" si="15"/>
        <v>504</v>
      </c>
      <c r="AF58" s="90">
        <f t="shared" si="6"/>
        <v>11</v>
      </c>
      <c r="AG58" s="91">
        <f t="shared" si="7"/>
        <v>2.1825396825396824E-2</v>
      </c>
    </row>
    <row r="59" spans="1:37">
      <c r="A59" s="86" t="s">
        <v>238</v>
      </c>
      <c r="B59" s="86" t="s">
        <v>279</v>
      </c>
      <c r="C59" s="86" t="s">
        <v>280</v>
      </c>
      <c r="D59" s="87">
        <v>468</v>
      </c>
      <c r="E59" s="87">
        <v>29</v>
      </c>
      <c r="F59" s="87">
        <v>33</v>
      </c>
      <c r="G59" s="89">
        <f t="shared" si="8"/>
        <v>7.0512820512820512E-2</v>
      </c>
      <c r="H59" s="90">
        <f t="shared" ref="H59:H94" si="16">D59-F59</f>
        <v>435</v>
      </c>
      <c r="I59" s="90">
        <f t="shared" ref="I59:I94" si="17">E59-F59</f>
        <v>-4</v>
      </c>
      <c r="J59" s="91">
        <f t="shared" ref="J59:J94" si="18">I59/H59</f>
        <v>-9.1954022988505746E-3</v>
      </c>
      <c r="K59" s="87">
        <v>687</v>
      </c>
      <c r="L59" s="87">
        <v>27</v>
      </c>
      <c r="M59" s="87">
        <v>43</v>
      </c>
      <c r="N59" s="89">
        <f t="shared" si="9"/>
        <v>6.2590975254730716E-2</v>
      </c>
      <c r="O59" s="90">
        <f t="shared" si="3"/>
        <v>644</v>
      </c>
      <c r="P59" s="90">
        <f t="shared" si="4"/>
        <v>-16</v>
      </c>
      <c r="Q59" s="91">
        <f t="shared" si="5"/>
        <v>-2.4844720496894408E-2</v>
      </c>
      <c r="R59" s="87"/>
      <c r="S59" s="87">
        <v>787</v>
      </c>
      <c r="T59" s="87">
        <v>51</v>
      </c>
      <c r="U59" s="87">
        <v>49</v>
      </c>
      <c r="V59" s="89">
        <f t="shared" si="10"/>
        <v>6.2261753494282084E-2</v>
      </c>
      <c r="W59" s="90">
        <f t="shared" si="11"/>
        <v>738</v>
      </c>
      <c r="X59" s="90">
        <f t="shared" si="12"/>
        <v>2</v>
      </c>
      <c r="Y59" s="91">
        <f t="shared" si="13"/>
        <v>2.7100271002710027E-3</v>
      </c>
      <c r="Z59" s="89"/>
      <c r="AA59" s="87">
        <v>779</v>
      </c>
      <c r="AB59" s="87">
        <v>50</v>
      </c>
      <c r="AC59" s="87">
        <v>64</v>
      </c>
      <c r="AD59" s="89">
        <f t="shared" si="14"/>
        <v>8.2156611039794603E-2</v>
      </c>
      <c r="AE59" s="90">
        <f t="shared" si="15"/>
        <v>715</v>
      </c>
      <c r="AF59" s="90">
        <f t="shared" si="6"/>
        <v>-14</v>
      </c>
      <c r="AG59" s="91">
        <f t="shared" si="7"/>
        <v>-1.9580419580419582E-2</v>
      </c>
    </row>
    <row r="60" spans="1:37">
      <c r="A60" s="86" t="s">
        <v>238</v>
      </c>
      <c r="B60" s="86" t="s">
        <v>281</v>
      </c>
      <c r="C60" s="86" t="s">
        <v>282</v>
      </c>
      <c r="D60" s="87">
        <v>189</v>
      </c>
      <c r="E60" s="87">
        <v>62</v>
      </c>
      <c r="F60" s="87">
        <v>108</v>
      </c>
      <c r="G60" s="89">
        <f t="shared" si="8"/>
        <v>0.5714285714285714</v>
      </c>
      <c r="H60" s="90">
        <f t="shared" si="16"/>
        <v>81</v>
      </c>
      <c r="I60" s="90">
        <f t="shared" si="17"/>
        <v>-46</v>
      </c>
      <c r="J60" s="91">
        <f t="shared" si="18"/>
        <v>-0.5679012345679012</v>
      </c>
      <c r="K60" s="87">
        <v>257</v>
      </c>
      <c r="L60" s="87">
        <v>81</v>
      </c>
      <c r="M60" s="87">
        <v>68</v>
      </c>
      <c r="N60" s="89">
        <f t="shared" si="9"/>
        <v>0.26459143968871596</v>
      </c>
      <c r="O60" s="90">
        <f t="shared" si="3"/>
        <v>189</v>
      </c>
      <c r="P60" s="90">
        <f t="shared" si="4"/>
        <v>13</v>
      </c>
      <c r="Q60" s="91">
        <f t="shared" si="5"/>
        <v>6.8783068783068779E-2</v>
      </c>
      <c r="R60" s="87"/>
      <c r="S60" s="87">
        <v>112</v>
      </c>
      <c r="T60" s="87">
        <v>30</v>
      </c>
      <c r="U60" s="87">
        <v>11</v>
      </c>
      <c r="V60" s="89">
        <f t="shared" si="10"/>
        <v>9.8214285714285712E-2</v>
      </c>
      <c r="W60" s="90">
        <f t="shared" si="11"/>
        <v>101</v>
      </c>
      <c r="X60" s="90">
        <f t="shared" si="12"/>
        <v>19</v>
      </c>
      <c r="Y60" s="91">
        <f t="shared" si="13"/>
        <v>0.18811881188118812</v>
      </c>
      <c r="Z60" s="89"/>
      <c r="AA60" s="87">
        <v>82</v>
      </c>
      <c r="AB60" s="87">
        <v>23</v>
      </c>
      <c r="AC60" s="87">
        <v>13</v>
      </c>
      <c r="AD60" s="89">
        <f t="shared" si="14"/>
        <v>0.15853658536585366</v>
      </c>
      <c r="AE60" s="90">
        <f t="shared" si="15"/>
        <v>69</v>
      </c>
      <c r="AF60" s="90">
        <f t="shared" si="6"/>
        <v>10</v>
      </c>
      <c r="AG60" s="91">
        <f t="shared" si="7"/>
        <v>0.14492753623188406</v>
      </c>
    </row>
    <row r="61" spans="1:37">
      <c r="A61" s="86" t="s">
        <v>238</v>
      </c>
      <c r="B61" s="86" t="s">
        <v>283</v>
      </c>
      <c r="C61" s="86" t="s">
        <v>284</v>
      </c>
      <c r="D61" s="87">
        <v>298</v>
      </c>
      <c r="E61" s="87">
        <v>12</v>
      </c>
      <c r="F61" s="87">
        <v>10</v>
      </c>
      <c r="G61" s="89">
        <f t="shared" si="8"/>
        <v>3.3557046979865772E-2</v>
      </c>
      <c r="H61" s="90">
        <f t="shared" si="16"/>
        <v>288</v>
      </c>
      <c r="I61" s="90">
        <f t="shared" si="17"/>
        <v>2</v>
      </c>
      <c r="J61" s="91">
        <f t="shared" si="18"/>
        <v>6.9444444444444441E-3</v>
      </c>
      <c r="K61" s="87">
        <v>271</v>
      </c>
      <c r="L61" s="87">
        <v>34</v>
      </c>
      <c r="M61" s="87">
        <v>23</v>
      </c>
      <c r="N61" s="89">
        <f t="shared" si="9"/>
        <v>8.4870848708487087E-2</v>
      </c>
      <c r="O61" s="90">
        <f t="shared" si="3"/>
        <v>248</v>
      </c>
      <c r="P61" s="90">
        <f t="shared" si="4"/>
        <v>11</v>
      </c>
      <c r="Q61" s="91">
        <f t="shared" si="5"/>
        <v>4.4354838709677422E-2</v>
      </c>
      <c r="R61" s="87"/>
      <c r="S61" s="87">
        <v>152</v>
      </c>
      <c r="T61" s="87">
        <v>49</v>
      </c>
      <c r="U61" s="87">
        <v>15</v>
      </c>
      <c r="V61" s="89">
        <f t="shared" si="10"/>
        <v>9.8684210526315791E-2</v>
      </c>
      <c r="W61" s="90">
        <f t="shared" si="11"/>
        <v>137</v>
      </c>
      <c r="X61" s="90">
        <f t="shared" si="12"/>
        <v>34</v>
      </c>
      <c r="Y61" s="91">
        <f t="shared" si="13"/>
        <v>0.24817518248175183</v>
      </c>
      <c r="Z61" s="89"/>
      <c r="AA61" s="87">
        <v>180</v>
      </c>
      <c r="AB61" s="87">
        <v>41</v>
      </c>
      <c r="AC61" s="87">
        <v>11</v>
      </c>
      <c r="AD61" s="89">
        <f t="shared" si="14"/>
        <v>6.1111111111111109E-2</v>
      </c>
      <c r="AE61" s="90">
        <f t="shared" si="15"/>
        <v>169</v>
      </c>
      <c r="AF61" s="90">
        <f t="shared" si="6"/>
        <v>30</v>
      </c>
      <c r="AG61" s="91">
        <f t="shared" si="7"/>
        <v>0.17751479289940827</v>
      </c>
    </row>
    <row r="62" spans="1:37">
      <c r="A62" s="86" t="s">
        <v>238</v>
      </c>
      <c r="B62" s="86" t="s">
        <v>285</v>
      </c>
      <c r="C62" s="86" t="s">
        <v>286</v>
      </c>
      <c r="D62" s="87">
        <v>449</v>
      </c>
      <c r="E62" s="87">
        <v>11</v>
      </c>
      <c r="F62" s="87">
        <v>9</v>
      </c>
      <c r="G62" s="89">
        <f t="shared" si="8"/>
        <v>2.0044543429844099E-2</v>
      </c>
      <c r="H62" s="90">
        <f t="shared" si="16"/>
        <v>440</v>
      </c>
      <c r="I62" s="90">
        <f t="shared" si="17"/>
        <v>2</v>
      </c>
      <c r="J62" s="91">
        <f t="shared" si="18"/>
        <v>4.5454545454545452E-3</v>
      </c>
      <c r="K62" s="87">
        <v>609</v>
      </c>
      <c r="L62" s="87">
        <v>46</v>
      </c>
      <c r="M62" s="87">
        <v>37</v>
      </c>
      <c r="N62" s="89">
        <f t="shared" si="9"/>
        <v>6.0755336617405585E-2</v>
      </c>
      <c r="O62" s="90">
        <f t="shared" si="3"/>
        <v>572</v>
      </c>
      <c r="P62" s="90">
        <f t="shared" si="4"/>
        <v>9</v>
      </c>
      <c r="Q62" s="91">
        <f t="shared" si="5"/>
        <v>1.5734265734265736E-2</v>
      </c>
      <c r="R62" s="87"/>
      <c r="S62" s="87">
        <v>770</v>
      </c>
      <c r="T62" s="87">
        <v>48</v>
      </c>
      <c r="U62" s="87">
        <v>16</v>
      </c>
      <c r="V62" s="89">
        <f t="shared" si="10"/>
        <v>2.0779220779220779E-2</v>
      </c>
      <c r="W62" s="90">
        <f t="shared" si="11"/>
        <v>754</v>
      </c>
      <c r="X62" s="90">
        <f t="shared" si="12"/>
        <v>32</v>
      </c>
      <c r="Y62" s="91">
        <f t="shared" si="13"/>
        <v>4.2440318302387266E-2</v>
      </c>
      <c r="Z62" s="89"/>
      <c r="AA62" s="87">
        <v>692</v>
      </c>
      <c r="AB62" s="87">
        <v>67</v>
      </c>
      <c r="AC62" s="87">
        <v>19</v>
      </c>
      <c r="AD62" s="89">
        <f t="shared" si="14"/>
        <v>2.7456647398843931E-2</v>
      </c>
      <c r="AE62" s="90">
        <f t="shared" si="15"/>
        <v>673</v>
      </c>
      <c r="AF62" s="90">
        <f t="shared" si="6"/>
        <v>48</v>
      </c>
      <c r="AG62" s="91">
        <f t="shared" si="7"/>
        <v>7.1322436849925702E-2</v>
      </c>
    </row>
    <row r="63" spans="1:37">
      <c r="A63" s="86" t="s">
        <v>238</v>
      </c>
      <c r="B63" s="86" t="s">
        <v>287</v>
      </c>
      <c r="C63" s="86" t="s">
        <v>288</v>
      </c>
      <c r="D63" s="87">
        <v>167</v>
      </c>
      <c r="E63" s="87">
        <v>39</v>
      </c>
      <c r="F63" s="87">
        <v>48</v>
      </c>
      <c r="G63" s="89">
        <f t="shared" si="8"/>
        <v>0.28742514970059879</v>
      </c>
      <c r="H63" s="90">
        <f t="shared" si="16"/>
        <v>119</v>
      </c>
      <c r="I63" s="90">
        <f t="shared" si="17"/>
        <v>-9</v>
      </c>
      <c r="J63" s="91">
        <f t="shared" si="18"/>
        <v>-7.5630252100840331E-2</v>
      </c>
      <c r="K63" s="87">
        <v>140</v>
      </c>
      <c r="L63" s="87">
        <v>55</v>
      </c>
      <c r="M63" s="87">
        <v>58</v>
      </c>
      <c r="N63" s="89">
        <f t="shared" si="9"/>
        <v>0.41428571428571431</v>
      </c>
      <c r="O63" s="90">
        <f t="shared" si="3"/>
        <v>82</v>
      </c>
      <c r="P63" s="90">
        <f t="shared" si="4"/>
        <v>-3</v>
      </c>
      <c r="Q63" s="91">
        <f t="shared" si="5"/>
        <v>-3.6585365853658534E-2</v>
      </c>
      <c r="R63" s="87"/>
      <c r="S63" s="87">
        <v>86</v>
      </c>
      <c r="T63" s="87">
        <v>59</v>
      </c>
      <c r="U63" s="87">
        <v>58</v>
      </c>
      <c r="V63" s="89">
        <f t="shared" si="10"/>
        <v>0.67441860465116277</v>
      </c>
      <c r="W63" s="90">
        <f t="shared" si="11"/>
        <v>28</v>
      </c>
      <c r="X63" s="90">
        <f t="shared" si="12"/>
        <v>1</v>
      </c>
      <c r="Y63" s="91">
        <f t="shared" si="13"/>
        <v>3.5714285714285712E-2</v>
      </c>
      <c r="Z63" s="89"/>
      <c r="AA63" s="87">
        <v>134</v>
      </c>
      <c r="AB63" s="87">
        <v>70</v>
      </c>
      <c r="AC63" s="87">
        <v>78</v>
      </c>
      <c r="AD63" s="89">
        <f t="shared" si="14"/>
        <v>0.58208955223880599</v>
      </c>
      <c r="AE63" s="90">
        <f t="shared" si="15"/>
        <v>56</v>
      </c>
      <c r="AF63" s="90">
        <f t="shared" si="6"/>
        <v>-8</v>
      </c>
      <c r="AG63" s="91">
        <f t="shared" si="7"/>
        <v>-0.14285714285714285</v>
      </c>
      <c r="AH63" t="s">
        <v>289</v>
      </c>
      <c r="AI63" t="s">
        <v>290</v>
      </c>
      <c r="AJ63" t="s">
        <v>291</v>
      </c>
      <c r="AK63" t="s">
        <v>292</v>
      </c>
    </row>
    <row r="64" spans="1:37">
      <c r="A64" s="86" t="s">
        <v>238</v>
      </c>
      <c r="B64" s="86" t="s">
        <v>293</v>
      </c>
      <c r="C64" s="86" t="s">
        <v>294</v>
      </c>
      <c r="D64" s="87">
        <v>46</v>
      </c>
      <c r="E64" s="87">
        <v>2</v>
      </c>
      <c r="F64" s="87">
        <v>6</v>
      </c>
      <c r="G64" s="89">
        <f t="shared" si="8"/>
        <v>0.13043478260869565</v>
      </c>
      <c r="H64" s="90">
        <f t="shared" si="16"/>
        <v>40</v>
      </c>
      <c r="I64" s="90">
        <f t="shared" si="17"/>
        <v>-4</v>
      </c>
      <c r="J64" s="91">
        <f t="shared" si="18"/>
        <v>-0.1</v>
      </c>
      <c r="K64" s="87">
        <v>35</v>
      </c>
      <c r="L64" s="87">
        <v>13</v>
      </c>
      <c r="M64" s="87">
        <v>22</v>
      </c>
      <c r="N64" s="89">
        <f t="shared" si="9"/>
        <v>0.62857142857142856</v>
      </c>
      <c r="O64" s="90">
        <f t="shared" si="3"/>
        <v>13</v>
      </c>
      <c r="P64" s="90">
        <f t="shared" si="4"/>
        <v>-9</v>
      </c>
      <c r="Q64" s="91">
        <f t="shared" si="5"/>
        <v>-0.69230769230769229</v>
      </c>
      <c r="R64" s="87"/>
      <c r="S64" s="87">
        <v>36</v>
      </c>
      <c r="T64" s="87">
        <v>16</v>
      </c>
      <c r="U64" s="87">
        <v>28</v>
      </c>
      <c r="V64" s="89">
        <f t="shared" si="10"/>
        <v>0.77777777777777779</v>
      </c>
      <c r="W64" s="90">
        <f t="shared" si="11"/>
        <v>8</v>
      </c>
      <c r="X64" s="90">
        <f t="shared" si="12"/>
        <v>-12</v>
      </c>
      <c r="Y64" s="91">
        <f t="shared" si="13"/>
        <v>-1.5</v>
      </c>
      <c r="Z64" s="89"/>
      <c r="AA64" s="87">
        <v>43</v>
      </c>
      <c r="AB64" s="87">
        <v>24</v>
      </c>
      <c r="AC64" s="87">
        <v>36</v>
      </c>
      <c r="AD64" s="89">
        <f t="shared" si="14"/>
        <v>0.83720930232558144</v>
      </c>
      <c r="AE64" s="90">
        <f t="shared" si="15"/>
        <v>7</v>
      </c>
      <c r="AF64" s="90">
        <f t="shared" si="6"/>
        <v>-12</v>
      </c>
      <c r="AG64" s="91">
        <f t="shared" si="7"/>
        <v>-1.7142857142857142</v>
      </c>
    </row>
    <row r="65" spans="1:37" s="96" customFormat="1">
      <c r="A65" s="92" t="s">
        <v>238</v>
      </c>
      <c r="B65" s="86" t="s">
        <v>295</v>
      </c>
      <c r="C65" s="92" t="s">
        <v>296</v>
      </c>
      <c r="D65" s="93">
        <v>1245</v>
      </c>
      <c r="E65" s="93">
        <v>48</v>
      </c>
      <c r="F65" s="93">
        <v>54</v>
      </c>
      <c r="G65" s="94">
        <f t="shared" si="8"/>
        <v>4.3373493975903614E-2</v>
      </c>
      <c r="H65" s="95">
        <f t="shared" si="16"/>
        <v>1191</v>
      </c>
      <c r="I65" s="95">
        <f t="shared" si="17"/>
        <v>-6</v>
      </c>
      <c r="J65" s="91">
        <f t="shared" si="18"/>
        <v>-5.0377833753148613E-3</v>
      </c>
      <c r="K65" s="93">
        <v>2009</v>
      </c>
      <c r="L65" s="93">
        <v>83</v>
      </c>
      <c r="M65" s="93">
        <v>92</v>
      </c>
      <c r="N65" s="94">
        <f t="shared" si="9"/>
        <v>4.5793927327028375E-2</v>
      </c>
      <c r="O65" s="95">
        <f t="shared" si="3"/>
        <v>1917</v>
      </c>
      <c r="P65" s="95">
        <f t="shared" si="4"/>
        <v>-9</v>
      </c>
      <c r="Q65" s="91">
        <f t="shared" si="5"/>
        <v>-4.6948356807511738E-3</v>
      </c>
      <c r="R65" s="93"/>
      <c r="S65" s="93">
        <v>1884</v>
      </c>
      <c r="T65" s="93">
        <v>103</v>
      </c>
      <c r="U65" s="93">
        <v>110</v>
      </c>
      <c r="V65" s="94">
        <f t="shared" si="10"/>
        <v>5.8386411889596604E-2</v>
      </c>
      <c r="W65" s="95">
        <f t="shared" si="11"/>
        <v>1774</v>
      </c>
      <c r="X65" s="95">
        <f t="shared" si="12"/>
        <v>-7</v>
      </c>
      <c r="Y65" s="91">
        <f t="shared" si="13"/>
        <v>-3.9458850056369784E-3</v>
      </c>
      <c r="Z65" s="94"/>
      <c r="AA65" s="93">
        <v>1744</v>
      </c>
      <c r="AB65" s="93">
        <v>104</v>
      </c>
      <c r="AC65" s="93">
        <v>125</v>
      </c>
      <c r="AD65" s="94">
        <f t="shared" si="14"/>
        <v>7.1674311926605505E-2</v>
      </c>
      <c r="AE65" s="95">
        <f t="shared" si="15"/>
        <v>1619</v>
      </c>
      <c r="AF65" s="95">
        <f t="shared" si="6"/>
        <v>-21</v>
      </c>
      <c r="AG65" s="91">
        <f t="shared" si="7"/>
        <v>-1.2970969734403953E-2</v>
      </c>
      <c r="AH65" s="96">
        <v>5</v>
      </c>
      <c r="AI65" s="96">
        <v>13</v>
      </c>
      <c r="AJ65" s="96">
        <v>6</v>
      </c>
      <c r="AK65" s="96">
        <v>2</v>
      </c>
    </row>
    <row r="66" spans="1:37">
      <c r="A66" s="86" t="s">
        <v>238</v>
      </c>
      <c r="B66" s="86" t="s">
        <v>297</v>
      </c>
      <c r="C66" s="86" t="s">
        <v>298</v>
      </c>
      <c r="D66" s="87">
        <v>56</v>
      </c>
      <c r="E66" s="87">
        <v>6</v>
      </c>
      <c r="F66" s="87">
        <v>7</v>
      </c>
      <c r="G66" s="89">
        <f t="shared" si="8"/>
        <v>0.125</v>
      </c>
      <c r="H66" s="90">
        <f t="shared" si="16"/>
        <v>49</v>
      </c>
      <c r="I66" s="90">
        <f t="shared" si="17"/>
        <v>-1</v>
      </c>
      <c r="J66" s="91">
        <f t="shared" si="18"/>
        <v>-2.0408163265306121E-2</v>
      </c>
      <c r="K66" s="87">
        <v>95</v>
      </c>
      <c r="L66" s="87">
        <v>10</v>
      </c>
      <c r="M66" s="87">
        <v>4</v>
      </c>
      <c r="N66" s="89">
        <f t="shared" si="9"/>
        <v>4.2105263157894736E-2</v>
      </c>
      <c r="O66" s="90">
        <f t="shared" si="3"/>
        <v>91</v>
      </c>
      <c r="P66" s="90">
        <f t="shared" si="4"/>
        <v>6</v>
      </c>
      <c r="Q66" s="91">
        <f t="shared" si="5"/>
        <v>6.5934065934065936E-2</v>
      </c>
      <c r="R66" s="87"/>
      <c r="S66" s="87">
        <v>71</v>
      </c>
      <c r="T66" s="87">
        <v>9</v>
      </c>
      <c r="U66" s="87">
        <v>4</v>
      </c>
      <c r="V66" s="89">
        <f t="shared" si="10"/>
        <v>5.6338028169014086E-2</v>
      </c>
      <c r="W66" s="90">
        <f t="shared" si="11"/>
        <v>67</v>
      </c>
      <c r="X66" s="90">
        <f t="shared" si="12"/>
        <v>5</v>
      </c>
      <c r="Y66" s="91">
        <f t="shared" si="13"/>
        <v>7.4626865671641784E-2</v>
      </c>
      <c r="Z66" s="89"/>
      <c r="AA66" s="87">
        <v>62</v>
      </c>
      <c r="AB66" s="87">
        <v>7</v>
      </c>
      <c r="AC66" s="87">
        <v>6</v>
      </c>
      <c r="AD66" s="89">
        <f t="shared" si="14"/>
        <v>9.6774193548387094E-2</v>
      </c>
      <c r="AE66" s="90">
        <f t="shared" si="15"/>
        <v>56</v>
      </c>
      <c r="AF66" s="90">
        <f t="shared" si="6"/>
        <v>1</v>
      </c>
      <c r="AG66" s="91">
        <f t="shared" si="7"/>
        <v>1.7857142857142856E-2</v>
      </c>
    </row>
    <row r="67" spans="1:37">
      <c r="A67" s="86" t="s">
        <v>238</v>
      </c>
      <c r="B67" s="86" t="s">
        <v>299</v>
      </c>
      <c r="C67" s="86" t="s">
        <v>300</v>
      </c>
      <c r="D67" s="87">
        <v>548</v>
      </c>
      <c r="E67" s="87">
        <v>82</v>
      </c>
      <c r="F67" s="87">
        <v>70</v>
      </c>
      <c r="G67" s="89">
        <f t="shared" si="8"/>
        <v>0.12773722627737227</v>
      </c>
      <c r="H67" s="90">
        <f t="shared" si="16"/>
        <v>478</v>
      </c>
      <c r="I67" s="90">
        <f t="shared" si="17"/>
        <v>12</v>
      </c>
      <c r="J67" s="91">
        <f t="shared" si="18"/>
        <v>2.5104602510460251E-2</v>
      </c>
      <c r="K67" s="87">
        <v>813</v>
      </c>
      <c r="L67" s="87">
        <v>98</v>
      </c>
      <c r="M67" s="87">
        <v>73</v>
      </c>
      <c r="N67" s="89">
        <f t="shared" si="9"/>
        <v>8.9790897908979095E-2</v>
      </c>
      <c r="O67" s="90">
        <f t="shared" si="3"/>
        <v>740</v>
      </c>
      <c r="P67" s="90">
        <f t="shared" si="4"/>
        <v>25</v>
      </c>
      <c r="Q67" s="91">
        <f t="shared" si="5"/>
        <v>3.3783783783783786E-2</v>
      </c>
      <c r="R67" s="87"/>
      <c r="S67" s="87">
        <v>741</v>
      </c>
      <c r="T67" s="87">
        <v>119</v>
      </c>
      <c r="U67" s="87">
        <v>53</v>
      </c>
      <c r="V67" s="89">
        <f t="shared" si="10"/>
        <v>7.1524966261808362E-2</v>
      </c>
      <c r="W67" s="90">
        <f t="shared" si="11"/>
        <v>688</v>
      </c>
      <c r="X67" s="90">
        <f t="shared" si="12"/>
        <v>66</v>
      </c>
      <c r="Y67" s="91">
        <f t="shared" si="13"/>
        <v>9.5930232558139539E-2</v>
      </c>
      <c r="Z67" s="89"/>
      <c r="AA67" s="87">
        <v>699</v>
      </c>
      <c r="AB67" s="87">
        <v>125</v>
      </c>
      <c r="AC67" s="87">
        <v>48</v>
      </c>
      <c r="AD67" s="89">
        <f t="shared" si="14"/>
        <v>6.8669527896995708E-2</v>
      </c>
      <c r="AE67" s="90">
        <f t="shared" si="15"/>
        <v>651</v>
      </c>
      <c r="AF67" s="90">
        <f t="shared" si="6"/>
        <v>77</v>
      </c>
      <c r="AG67" s="91">
        <f t="shared" si="7"/>
        <v>0.11827956989247312</v>
      </c>
    </row>
    <row r="68" spans="1:37" s="101" customFormat="1">
      <c r="A68" s="97" t="s">
        <v>238</v>
      </c>
      <c r="B68" s="86" t="s">
        <v>301</v>
      </c>
      <c r="C68" s="97" t="s">
        <v>302</v>
      </c>
      <c r="D68" s="98">
        <v>792</v>
      </c>
      <c r="E68" s="98">
        <v>35</v>
      </c>
      <c r="F68" s="98">
        <v>22</v>
      </c>
      <c r="G68" s="99">
        <f t="shared" si="8"/>
        <v>2.7777777777777776E-2</v>
      </c>
      <c r="H68" s="100">
        <f t="shared" si="16"/>
        <v>770</v>
      </c>
      <c r="I68" s="100">
        <f t="shared" si="17"/>
        <v>13</v>
      </c>
      <c r="J68" s="91">
        <f t="shared" si="18"/>
        <v>1.6883116883116882E-2</v>
      </c>
      <c r="K68" s="98">
        <v>1856</v>
      </c>
      <c r="L68" s="98">
        <v>84</v>
      </c>
      <c r="M68" s="98">
        <v>107</v>
      </c>
      <c r="N68" s="99">
        <f t="shared" si="9"/>
        <v>5.7650862068965518E-2</v>
      </c>
      <c r="O68" s="100">
        <f t="shared" si="3"/>
        <v>1749</v>
      </c>
      <c r="P68" s="100">
        <f t="shared" si="4"/>
        <v>-23</v>
      </c>
      <c r="Q68" s="91">
        <f t="shared" si="5"/>
        <v>-1.3150371640937679E-2</v>
      </c>
      <c r="R68" s="98"/>
      <c r="S68" s="98">
        <v>1522</v>
      </c>
      <c r="T68" s="98">
        <v>566</v>
      </c>
      <c r="U68" s="98">
        <v>727</v>
      </c>
      <c r="V68" s="99">
        <f t="shared" si="10"/>
        <v>0.4776609724047306</v>
      </c>
      <c r="W68" s="100">
        <f t="shared" si="11"/>
        <v>795</v>
      </c>
      <c r="X68" s="100">
        <f t="shared" si="12"/>
        <v>-161</v>
      </c>
      <c r="Y68" s="91">
        <f t="shared" si="13"/>
        <v>-0.20251572327044026</v>
      </c>
      <c r="Z68" s="99"/>
      <c r="AA68" s="98">
        <v>1049</v>
      </c>
      <c r="AB68" s="98">
        <v>150</v>
      </c>
      <c r="AC68" s="98">
        <v>67</v>
      </c>
      <c r="AD68" s="99">
        <f t="shared" si="14"/>
        <v>6.3870352716873219E-2</v>
      </c>
      <c r="AE68" s="100">
        <f t="shared" si="15"/>
        <v>982</v>
      </c>
      <c r="AF68" s="100">
        <f t="shared" si="6"/>
        <v>83</v>
      </c>
      <c r="AG68" s="91">
        <f t="shared" si="7"/>
        <v>8.45213849287169E-2</v>
      </c>
    </row>
    <row r="69" spans="1:37">
      <c r="A69" s="86" t="s">
        <v>238</v>
      </c>
      <c r="B69" s="86" t="s">
        <v>303</v>
      </c>
      <c r="C69" s="86" t="s">
        <v>304</v>
      </c>
      <c r="D69" s="87">
        <v>1441</v>
      </c>
      <c r="E69" s="87">
        <v>365</v>
      </c>
      <c r="F69" s="87">
        <v>649</v>
      </c>
      <c r="G69" s="89">
        <f t="shared" si="8"/>
        <v>0.45038167938931295</v>
      </c>
      <c r="H69" s="90">
        <f t="shared" si="16"/>
        <v>792</v>
      </c>
      <c r="I69" s="90">
        <f t="shared" si="17"/>
        <v>-284</v>
      </c>
      <c r="J69" s="91">
        <f t="shared" si="18"/>
        <v>-0.35858585858585856</v>
      </c>
      <c r="K69" s="87">
        <v>1080</v>
      </c>
      <c r="L69" s="87">
        <v>66</v>
      </c>
      <c r="M69" s="87">
        <v>111</v>
      </c>
      <c r="N69" s="89">
        <f t="shared" si="9"/>
        <v>0.10277777777777777</v>
      </c>
      <c r="O69" s="90">
        <f t="shared" si="3"/>
        <v>969</v>
      </c>
      <c r="P69" s="90">
        <f t="shared" si="4"/>
        <v>-45</v>
      </c>
      <c r="Q69" s="91">
        <f t="shared" si="5"/>
        <v>-4.6439628482972138E-2</v>
      </c>
      <c r="R69" s="87"/>
      <c r="S69" s="87">
        <v>923</v>
      </c>
      <c r="T69" s="87">
        <v>70</v>
      </c>
      <c r="U69" s="87">
        <v>108</v>
      </c>
      <c r="V69" s="89">
        <f t="shared" si="10"/>
        <v>0.11700975081256772</v>
      </c>
      <c r="W69" s="90">
        <f t="shared" si="11"/>
        <v>815</v>
      </c>
      <c r="X69" s="90">
        <f t="shared" si="12"/>
        <v>-38</v>
      </c>
      <c r="Y69" s="91">
        <f t="shared" si="13"/>
        <v>-4.6625766871165646E-2</v>
      </c>
      <c r="Z69" s="89"/>
      <c r="AA69" s="87">
        <v>907</v>
      </c>
      <c r="AB69" s="87">
        <v>122</v>
      </c>
      <c r="AC69" s="87">
        <v>151</v>
      </c>
      <c r="AD69" s="89">
        <f t="shared" si="14"/>
        <v>0.16648291069459759</v>
      </c>
      <c r="AE69" s="90">
        <f t="shared" si="15"/>
        <v>756</v>
      </c>
      <c r="AF69" s="90">
        <f t="shared" si="6"/>
        <v>-29</v>
      </c>
      <c r="AG69" s="91">
        <f t="shared" si="7"/>
        <v>-3.8359788359788358E-2</v>
      </c>
    </row>
    <row r="70" spans="1:37" s="96" customFormat="1">
      <c r="A70" s="92" t="s">
        <v>238</v>
      </c>
      <c r="B70" s="86" t="s">
        <v>305</v>
      </c>
      <c r="C70" s="92" t="s">
        <v>306</v>
      </c>
      <c r="D70" s="93">
        <v>979</v>
      </c>
      <c r="E70" s="93">
        <v>344</v>
      </c>
      <c r="F70" s="93">
        <v>136</v>
      </c>
      <c r="G70" s="94">
        <f t="shared" si="8"/>
        <v>0.13891726251276812</v>
      </c>
      <c r="H70" s="95">
        <f t="shared" si="16"/>
        <v>843</v>
      </c>
      <c r="I70" s="95">
        <f t="shared" si="17"/>
        <v>208</v>
      </c>
      <c r="J70" s="91">
        <f t="shared" si="18"/>
        <v>0.24673784104389088</v>
      </c>
      <c r="K70" s="93">
        <v>2432</v>
      </c>
      <c r="L70" s="93">
        <v>1296</v>
      </c>
      <c r="M70" s="93">
        <v>118</v>
      </c>
      <c r="N70" s="94">
        <f t="shared" si="9"/>
        <v>4.8519736842105261E-2</v>
      </c>
      <c r="O70" s="95">
        <f t="shared" si="3"/>
        <v>2314</v>
      </c>
      <c r="P70" s="95">
        <f t="shared" si="4"/>
        <v>1178</v>
      </c>
      <c r="Q70" s="91">
        <f t="shared" si="5"/>
        <v>0.50907519446845284</v>
      </c>
      <c r="R70" s="93"/>
      <c r="S70" s="93">
        <v>4084</v>
      </c>
      <c r="T70" s="93">
        <v>4046</v>
      </c>
      <c r="U70" s="93">
        <v>214</v>
      </c>
      <c r="V70" s="94">
        <f t="shared" si="10"/>
        <v>5.2399608227228209E-2</v>
      </c>
      <c r="W70" s="95">
        <f t="shared" si="11"/>
        <v>3870</v>
      </c>
      <c r="X70" s="95">
        <f t="shared" si="12"/>
        <v>3832</v>
      </c>
      <c r="Y70" s="91">
        <f t="shared" si="13"/>
        <v>0.99018087855297154</v>
      </c>
      <c r="Z70" s="94"/>
      <c r="AA70" s="93">
        <v>3862</v>
      </c>
      <c r="AB70" s="93">
        <v>3271</v>
      </c>
      <c r="AC70" s="93">
        <v>184</v>
      </c>
      <c r="AD70" s="94">
        <f t="shared" si="14"/>
        <v>4.7643707923355774E-2</v>
      </c>
      <c r="AE70" s="95">
        <f t="shared" si="15"/>
        <v>3678</v>
      </c>
      <c r="AF70" s="95">
        <f t="shared" si="6"/>
        <v>3087</v>
      </c>
      <c r="AG70" s="91">
        <f t="shared" si="7"/>
        <v>0.83931484502446985</v>
      </c>
      <c r="AH70" s="102">
        <v>0.05</v>
      </c>
      <c r="AI70" s="96">
        <v>8</v>
      </c>
      <c r="AJ70" s="96">
        <v>8</v>
      </c>
      <c r="AK70" s="96">
        <v>5</v>
      </c>
    </row>
    <row r="71" spans="1:37" s="17" customFormat="1">
      <c r="A71" s="103" t="s">
        <v>238</v>
      </c>
      <c r="B71" s="86" t="s">
        <v>307</v>
      </c>
      <c r="C71" s="103" t="s">
        <v>308</v>
      </c>
      <c r="D71" s="104">
        <v>1273</v>
      </c>
      <c r="E71" s="104">
        <v>714</v>
      </c>
      <c r="F71" s="104">
        <v>1022</v>
      </c>
      <c r="G71" s="105">
        <f t="shared" si="8"/>
        <v>0.80282796543597801</v>
      </c>
      <c r="H71" s="106">
        <f t="shared" si="16"/>
        <v>251</v>
      </c>
      <c r="I71" s="106">
        <f t="shared" si="17"/>
        <v>-308</v>
      </c>
      <c r="J71" s="107">
        <f t="shared" si="18"/>
        <v>-1.2270916334661355</v>
      </c>
      <c r="K71" s="104">
        <v>4572</v>
      </c>
      <c r="L71" s="104">
        <v>2375</v>
      </c>
      <c r="M71" s="104">
        <v>3745</v>
      </c>
      <c r="N71" s="105">
        <f t="shared" si="9"/>
        <v>0.81911636045494318</v>
      </c>
      <c r="O71" s="106">
        <f t="shared" si="3"/>
        <v>827</v>
      </c>
      <c r="P71" s="106">
        <f t="shared" si="4"/>
        <v>-1370</v>
      </c>
      <c r="Q71" s="107">
        <f t="shared" si="5"/>
        <v>-1.6565900846432891</v>
      </c>
      <c r="R71" s="104"/>
      <c r="S71" s="104">
        <v>236</v>
      </c>
      <c r="T71" s="104">
        <v>161</v>
      </c>
      <c r="U71" s="104">
        <v>171</v>
      </c>
      <c r="V71" s="105">
        <f t="shared" si="10"/>
        <v>0.72457627118644063</v>
      </c>
      <c r="W71" s="106">
        <f t="shared" si="11"/>
        <v>65</v>
      </c>
      <c r="X71" s="106">
        <f t="shared" si="12"/>
        <v>-10</v>
      </c>
      <c r="Y71" s="107">
        <f t="shared" si="13"/>
        <v>-0.15384615384615385</v>
      </c>
      <c r="Z71" s="105"/>
      <c r="AA71" s="104">
        <v>1888</v>
      </c>
      <c r="AB71" s="104">
        <v>1720</v>
      </c>
      <c r="AC71" s="104">
        <v>2034</v>
      </c>
      <c r="AD71" s="105">
        <f t="shared" si="14"/>
        <v>1.0773305084745763</v>
      </c>
      <c r="AE71" s="106">
        <f t="shared" si="15"/>
        <v>-146</v>
      </c>
      <c r="AF71" s="106">
        <f t="shared" si="6"/>
        <v>-314</v>
      </c>
      <c r="AG71" s="107">
        <f t="shared" si="7"/>
        <v>2.1506849315068495</v>
      </c>
      <c r="AH71" s="108"/>
    </row>
    <row r="72" spans="1:37">
      <c r="A72" s="86" t="s">
        <v>238</v>
      </c>
      <c r="B72" s="86" t="s">
        <v>309</v>
      </c>
      <c r="C72" s="86" t="s">
        <v>310</v>
      </c>
      <c r="D72" s="87">
        <v>375</v>
      </c>
      <c r="E72" s="87">
        <v>35</v>
      </c>
      <c r="F72" s="87">
        <v>36</v>
      </c>
      <c r="G72" s="89">
        <f t="shared" si="8"/>
        <v>9.6000000000000002E-2</v>
      </c>
      <c r="H72" s="90">
        <f t="shared" si="16"/>
        <v>339</v>
      </c>
      <c r="I72" s="90">
        <f t="shared" si="17"/>
        <v>-1</v>
      </c>
      <c r="J72" s="91">
        <f t="shared" si="18"/>
        <v>-2.9498525073746312E-3</v>
      </c>
      <c r="K72" s="87">
        <v>133</v>
      </c>
      <c r="L72" s="87">
        <v>40</v>
      </c>
      <c r="M72" s="87">
        <v>46</v>
      </c>
      <c r="N72" s="89">
        <f t="shared" si="9"/>
        <v>0.34586466165413532</v>
      </c>
      <c r="O72" s="90">
        <f t="shared" si="3"/>
        <v>87</v>
      </c>
      <c r="P72" s="90">
        <f t="shared" si="4"/>
        <v>-6</v>
      </c>
      <c r="Q72" s="91">
        <f t="shared" si="5"/>
        <v>-6.8965517241379309E-2</v>
      </c>
      <c r="R72" s="87"/>
      <c r="S72" s="87">
        <v>145</v>
      </c>
      <c r="T72" s="87">
        <v>32</v>
      </c>
      <c r="U72" s="87">
        <v>66</v>
      </c>
      <c r="V72" s="89">
        <f t="shared" si="10"/>
        <v>0.45517241379310347</v>
      </c>
      <c r="W72" s="90">
        <f t="shared" si="11"/>
        <v>79</v>
      </c>
      <c r="X72" s="90">
        <f t="shared" si="12"/>
        <v>-34</v>
      </c>
      <c r="Y72" s="91">
        <f t="shared" si="13"/>
        <v>-0.43037974683544306</v>
      </c>
      <c r="Z72" s="89"/>
      <c r="AA72" s="87">
        <v>157</v>
      </c>
      <c r="AB72" s="87">
        <v>44</v>
      </c>
      <c r="AC72" s="87">
        <v>73</v>
      </c>
      <c r="AD72" s="89">
        <f t="shared" si="14"/>
        <v>0.46496815286624205</v>
      </c>
      <c r="AE72" s="90">
        <f t="shared" si="15"/>
        <v>84</v>
      </c>
      <c r="AF72" s="90">
        <f t="shared" si="6"/>
        <v>-29</v>
      </c>
      <c r="AG72" s="91">
        <f t="shared" si="7"/>
        <v>-0.34523809523809523</v>
      </c>
    </row>
    <row r="73" spans="1:37">
      <c r="A73" s="86" t="s">
        <v>238</v>
      </c>
      <c r="B73" s="86" t="s">
        <v>311</v>
      </c>
      <c r="C73" s="86" t="s">
        <v>312</v>
      </c>
      <c r="D73" s="87">
        <v>116</v>
      </c>
      <c r="E73" s="87">
        <v>12</v>
      </c>
      <c r="F73" s="87">
        <v>4</v>
      </c>
      <c r="G73" s="89">
        <f t="shared" si="8"/>
        <v>3.4482758620689655E-2</v>
      </c>
      <c r="H73" s="90">
        <f t="shared" si="16"/>
        <v>112</v>
      </c>
      <c r="I73" s="90">
        <f t="shared" si="17"/>
        <v>8</v>
      </c>
      <c r="J73" s="91">
        <f t="shared" si="18"/>
        <v>7.1428571428571425E-2</v>
      </c>
      <c r="K73" s="87">
        <v>223</v>
      </c>
      <c r="L73" s="87">
        <v>11</v>
      </c>
      <c r="M73" s="87">
        <v>18</v>
      </c>
      <c r="N73" s="89">
        <f t="shared" si="9"/>
        <v>8.0717488789237665E-2</v>
      </c>
      <c r="O73" s="90">
        <f t="shared" si="3"/>
        <v>205</v>
      </c>
      <c r="P73" s="90">
        <f t="shared" si="4"/>
        <v>-7</v>
      </c>
      <c r="Q73" s="91">
        <f t="shared" si="5"/>
        <v>-3.4146341463414637E-2</v>
      </c>
      <c r="R73" s="87"/>
      <c r="S73" s="87">
        <v>246</v>
      </c>
      <c r="T73" s="87">
        <v>17</v>
      </c>
      <c r="U73" s="87">
        <v>12</v>
      </c>
      <c r="V73" s="89">
        <f t="shared" si="10"/>
        <v>4.878048780487805E-2</v>
      </c>
      <c r="W73" s="90">
        <f t="shared" si="11"/>
        <v>234</v>
      </c>
      <c r="X73" s="90">
        <f t="shared" si="12"/>
        <v>5</v>
      </c>
      <c r="Y73" s="91">
        <f t="shared" si="13"/>
        <v>2.1367521367521368E-2</v>
      </c>
      <c r="Z73" s="89"/>
      <c r="AA73" s="87">
        <v>127</v>
      </c>
      <c r="AB73" s="87">
        <v>10</v>
      </c>
      <c r="AC73" s="87">
        <v>9</v>
      </c>
      <c r="AD73" s="89">
        <f t="shared" si="14"/>
        <v>7.0866141732283464E-2</v>
      </c>
      <c r="AE73" s="90">
        <f t="shared" si="15"/>
        <v>118</v>
      </c>
      <c r="AF73" s="90">
        <f t="shared" si="6"/>
        <v>1</v>
      </c>
      <c r="AG73" s="91">
        <f t="shared" si="7"/>
        <v>8.4745762711864406E-3</v>
      </c>
    </row>
    <row r="74" spans="1:37">
      <c r="A74" s="86" t="s">
        <v>238</v>
      </c>
      <c r="B74" s="86" t="s">
        <v>313</v>
      </c>
      <c r="C74" s="86" t="s">
        <v>314</v>
      </c>
      <c r="D74" s="87">
        <v>409</v>
      </c>
      <c r="E74" s="87">
        <v>37</v>
      </c>
      <c r="F74" s="87">
        <v>29</v>
      </c>
      <c r="G74" s="89">
        <f t="shared" si="8"/>
        <v>7.090464547677261E-2</v>
      </c>
      <c r="H74" s="90">
        <f t="shared" si="16"/>
        <v>380</v>
      </c>
      <c r="I74" s="90">
        <f t="shared" si="17"/>
        <v>8</v>
      </c>
      <c r="J74" s="91">
        <f t="shared" si="18"/>
        <v>2.1052631578947368E-2</v>
      </c>
      <c r="K74" s="87">
        <v>2241</v>
      </c>
      <c r="L74" s="87">
        <v>63</v>
      </c>
      <c r="M74" s="87">
        <v>73</v>
      </c>
      <c r="N74" s="89">
        <f t="shared" si="9"/>
        <v>3.2574743418116912E-2</v>
      </c>
      <c r="O74" s="90">
        <f t="shared" si="3"/>
        <v>2168</v>
      </c>
      <c r="P74" s="90">
        <f t="shared" si="4"/>
        <v>-10</v>
      </c>
      <c r="Q74" s="91">
        <f t="shared" si="5"/>
        <v>-4.6125461254612546E-3</v>
      </c>
      <c r="R74" s="87"/>
      <c r="S74" s="87">
        <v>663</v>
      </c>
      <c r="T74" s="87">
        <v>32</v>
      </c>
      <c r="U74" s="87">
        <v>42</v>
      </c>
      <c r="V74" s="89">
        <f t="shared" si="10"/>
        <v>6.3348416289592757E-2</v>
      </c>
      <c r="W74" s="90">
        <f t="shared" si="11"/>
        <v>621</v>
      </c>
      <c r="X74" s="90">
        <f t="shared" si="12"/>
        <v>-10</v>
      </c>
      <c r="Y74" s="91">
        <f t="shared" si="13"/>
        <v>-1.610305958132045E-2</v>
      </c>
      <c r="Z74" s="89"/>
      <c r="AA74" s="87">
        <v>618</v>
      </c>
      <c r="AB74" s="87">
        <v>36</v>
      </c>
      <c r="AC74" s="87">
        <v>36</v>
      </c>
      <c r="AD74" s="89">
        <f t="shared" si="14"/>
        <v>5.8252427184466021E-2</v>
      </c>
      <c r="AE74" s="90">
        <f t="shared" si="15"/>
        <v>582</v>
      </c>
      <c r="AF74" s="90">
        <f t="shared" si="6"/>
        <v>0</v>
      </c>
      <c r="AG74" s="91">
        <f t="shared" si="7"/>
        <v>0</v>
      </c>
    </row>
    <row r="75" spans="1:37">
      <c r="A75" s="86" t="s">
        <v>238</v>
      </c>
      <c r="B75" s="86" t="s">
        <v>315</v>
      </c>
      <c r="C75" s="86" t="s">
        <v>316</v>
      </c>
      <c r="D75" s="87">
        <v>137</v>
      </c>
      <c r="E75" s="87">
        <v>16</v>
      </c>
      <c r="F75" s="87">
        <v>11</v>
      </c>
      <c r="G75" s="89">
        <f t="shared" si="8"/>
        <v>8.0291970802919707E-2</v>
      </c>
      <c r="H75" s="90">
        <f t="shared" si="16"/>
        <v>126</v>
      </c>
      <c r="I75" s="90">
        <f t="shared" si="17"/>
        <v>5</v>
      </c>
      <c r="J75" s="91">
        <f t="shared" si="18"/>
        <v>3.968253968253968E-2</v>
      </c>
      <c r="K75" s="87">
        <v>1479</v>
      </c>
      <c r="L75" s="87">
        <v>72</v>
      </c>
      <c r="M75" s="87">
        <v>64</v>
      </c>
      <c r="N75" s="89">
        <f t="shared" si="9"/>
        <v>4.3272481406355645E-2</v>
      </c>
      <c r="O75" s="90">
        <f t="shared" si="3"/>
        <v>1415</v>
      </c>
      <c r="P75" s="90">
        <f t="shared" si="4"/>
        <v>8</v>
      </c>
      <c r="Q75" s="91">
        <f t="shared" si="5"/>
        <v>5.6537102473498231E-3</v>
      </c>
      <c r="R75" s="87"/>
      <c r="S75" s="87">
        <v>1335</v>
      </c>
      <c r="T75" s="87">
        <v>68</v>
      </c>
      <c r="U75" s="87">
        <v>43</v>
      </c>
      <c r="V75" s="89">
        <f t="shared" si="10"/>
        <v>3.2209737827715357E-2</v>
      </c>
      <c r="W75" s="90">
        <f t="shared" si="11"/>
        <v>1292</v>
      </c>
      <c r="X75" s="90">
        <f t="shared" si="12"/>
        <v>25</v>
      </c>
      <c r="Y75" s="91">
        <f t="shared" si="13"/>
        <v>1.9349845201238391E-2</v>
      </c>
      <c r="Z75" s="89"/>
      <c r="AA75" s="87">
        <v>1275</v>
      </c>
      <c r="AB75" s="87">
        <v>107</v>
      </c>
      <c r="AC75" s="87">
        <v>65</v>
      </c>
      <c r="AD75" s="89">
        <f t="shared" si="14"/>
        <v>5.0980392156862744E-2</v>
      </c>
      <c r="AE75" s="90">
        <f t="shared" si="15"/>
        <v>1210</v>
      </c>
      <c r="AF75" s="90">
        <f t="shared" si="6"/>
        <v>42</v>
      </c>
      <c r="AG75" s="91">
        <f t="shared" si="7"/>
        <v>3.4710743801652892E-2</v>
      </c>
    </row>
    <row r="76" spans="1:37" s="96" customFormat="1">
      <c r="A76" s="92" t="s">
        <v>238</v>
      </c>
      <c r="B76" s="86" t="s">
        <v>317</v>
      </c>
      <c r="C76" s="92" t="s">
        <v>318</v>
      </c>
      <c r="D76" s="93">
        <v>1164</v>
      </c>
      <c r="E76" s="93">
        <v>146</v>
      </c>
      <c r="F76" s="93">
        <v>174</v>
      </c>
      <c r="G76" s="94">
        <f t="shared" si="8"/>
        <v>0.14948453608247422</v>
      </c>
      <c r="H76" s="95">
        <f t="shared" si="16"/>
        <v>990</v>
      </c>
      <c r="I76" s="95">
        <f t="shared" si="17"/>
        <v>-28</v>
      </c>
      <c r="J76" s="91">
        <f t="shared" si="18"/>
        <v>-2.8282828282828285E-2</v>
      </c>
      <c r="K76" s="93">
        <v>895</v>
      </c>
      <c r="L76" s="93">
        <v>85</v>
      </c>
      <c r="M76" s="93">
        <v>48</v>
      </c>
      <c r="N76" s="94">
        <f t="shared" si="9"/>
        <v>5.3631284916201116E-2</v>
      </c>
      <c r="O76" s="95">
        <f t="shared" si="3"/>
        <v>847</v>
      </c>
      <c r="P76" s="95">
        <f t="shared" si="4"/>
        <v>37</v>
      </c>
      <c r="Q76" s="91">
        <f t="shared" si="5"/>
        <v>4.3683589138134596E-2</v>
      </c>
      <c r="R76" s="93"/>
      <c r="S76" s="93">
        <v>851</v>
      </c>
      <c r="T76" s="93">
        <v>135</v>
      </c>
      <c r="U76" s="93">
        <v>57</v>
      </c>
      <c r="V76" s="94">
        <f t="shared" si="10"/>
        <v>6.6980023501762631E-2</v>
      </c>
      <c r="W76" s="95">
        <f t="shared" si="11"/>
        <v>794</v>
      </c>
      <c r="X76" s="95">
        <f t="shared" si="12"/>
        <v>78</v>
      </c>
      <c r="Y76" s="91">
        <f t="shared" si="13"/>
        <v>9.8236775818639793E-2</v>
      </c>
      <c r="Z76" s="94"/>
      <c r="AA76" s="93">
        <v>764</v>
      </c>
      <c r="AB76" s="93">
        <v>99</v>
      </c>
      <c r="AC76" s="93">
        <v>86</v>
      </c>
      <c r="AD76" s="94">
        <f t="shared" si="14"/>
        <v>0.112565445026178</v>
      </c>
      <c r="AE76" s="95">
        <f t="shared" si="15"/>
        <v>678</v>
      </c>
      <c r="AF76" s="95">
        <f t="shared" si="6"/>
        <v>13</v>
      </c>
      <c r="AG76" s="91">
        <f t="shared" si="7"/>
        <v>1.9174041297935103E-2</v>
      </c>
      <c r="AH76" s="96" t="s">
        <v>319</v>
      </c>
    </row>
    <row r="77" spans="1:37">
      <c r="A77" s="86" t="s">
        <v>238</v>
      </c>
      <c r="B77" s="86" t="s">
        <v>320</v>
      </c>
      <c r="C77" s="86" t="s">
        <v>321</v>
      </c>
      <c r="D77" s="87">
        <v>409</v>
      </c>
      <c r="E77" s="87">
        <v>93</v>
      </c>
      <c r="F77" s="87">
        <v>134</v>
      </c>
      <c r="G77" s="89">
        <f t="shared" si="8"/>
        <v>0.32762836185819072</v>
      </c>
      <c r="H77" s="90">
        <f t="shared" si="16"/>
        <v>275</v>
      </c>
      <c r="I77" s="90">
        <f t="shared" si="17"/>
        <v>-41</v>
      </c>
      <c r="J77" s="91">
        <f t="shared" si="18"/>
        <v>-0.14909090909090908</v>
      </c>
      <c r="K77" s="87">
        <v>302</v>
      </c>
      <c r="L77" s="87">
        <v>90</v>
      </c>
      <c r="M77" s="87">
        <v>106</v>
      </c>
      <c r="N77" s="89">
        <f t="shared" si="9"/>
        <v>0.35099337748344372</v>
      </c>
      <c r="O77" s="90">
        <f t="shared" si="3"/>
        <v>196</v>
      </c>
      <c r="P77" s="90">
        <f t="shared" si="4"/>
        <v>-16</v>
      </c>
      <c r="Q77" s="91">
        <f t="shared" si="5"/>
        <v>-8.1632653061224483E-2</v>
      </c>
      <c r="R77" s="87"/>
      <c r="S77" s="87">
        <v>185</v>
      </c>
      <c r="T77" s="87">
        <v>98</v>
      </c>
      <c r="U77" s="87">
        <v>98</v>
      </c>
      <c r="V77" s="89">
        <f t="shared" si="10"/>
        <v>0.52972972972972976</v>
      </c>
      <c r="W77" s="90">
        <f t="shared" si="11"/>
        <v>87</v>
      </c>
      <c r="X77" s="90">
        <f t="shared" si="12"/>
        <v>0</v>
      </c>
      <c r="Y77" s="91">
        <f t="shared" si="13"/>
        <v>0</v>
      </c>
      <c r="Z77" s="89"/>
      <c r="AA77" s="87">
        <v>200</v>
      </c>
      <c r="AB77" s="87">
        <v>105</v>
      </c>
      <c r="AC77" s="87">
        <v>117</v>
      </c>
      <c r="AD77" s="89">
        <f t="shared" si="14"/>
        <v>0.58499999999999996</v>
      </c>
      <c r="AE77" s="90">
        <f t="shared" si="15"/>
        <v>83</v>
      </c>
      <c r="AF77" s="90">
        <f t="shared" si="6"/>
        <v>-12</v>
      </c>
      <c r="AG77" s="91">
        <f t="shared" si="7"/>
        <v>-0.14457831325301204</v>
      </c>
    </row>
    <row r="78" spans="1:37" s="96" customFormat="1">
      <c r="A78" s="92" t="s">
        <v>238</v>
      </c>
      <c r="B78" s="86" t="s">
        <v>322</v>
      </c>
      <c r="C78" s="92" t="s">
        <v>323</v>
      </c>
      <c r="D78" s="93">
        <v>752</v>
      </c>
      <c r="E78" s="93">
        <v>449</v>
      </c>
      <c r="F78" s="93">
        <v>90</v>
      </c>
      <c r="G78" s="94">
        <f t="shared" si="8"/>
        <v>0.11968085106382979</v>
      </c>
      <c r="H78" s="95">
        <f t="shared" si="16"/>
        <v>662</v>
      </c>
      <c r="I78" s="95">
        <f t="shared" si="17"/>
        <v>359</v>
      </c>
      <c r="J78" s="91">
        <f t="shared" si="18"/>
        <v>0.54229607250755285</v>
      </c>
      <c r="K78" s="93">
        <v>145</v>
      </c>
      <c r="L78" s="93">
        <v>76</v>
      </c>
      <c r="M78" s="93">
        <v>34</v>
      </c>
      <c r="N78" s="94">
        <f t="shared" si="9"/>
        <v>0.23448275862068965</v>
      </c>
      <c r="O78" s="95">
        <f t="shared" si="3"/>
        <v>111</v>
      </c>
      <c r="P78" s="95">
        <f t="shared" si="4"/>
        <v>42</v>
      </c>
      <c r="Q78" s="91">
        <f t="shared" si="5"/>
        <v>0.3783783783783784</v>
      </c>
      <c r="R78" s="93"/>
      <c r="S78" s="93">
        <v>162</v>
      </c>
      <c r="T78" s="93">
        <v>226</v>
      </c>
      <c r="U78" s="93">
        <v>59</v>
      </c>
      <c r="V78" s="109">
        <f t="shared" si="10"/>
        <v>0.36419753086419754</v>
      </c>
      <c r="W78" s="110">
        <f t="shared" si="11"/>
        <v>103</v>
      </c>
      <c r="X78" s="110">
        <f t="shared" si="12"/>
        <v>167</v>
      </c>
      <c r="Y78" s="111">
        <f t="shared" si="13"/>
        <v>1.6213592233009708</v>
      </c>
      <c r="Z78" s="109"/>
      <c r="AA78" s="112">
        <v>106</v>
      </c>
      <c r="AB78" s="112">
        <v>95</v>
      </c>
      <c r="AC78" s="112">
        <v>42</v>
      </c>
      <c r="AD78" s="109">
        <f t="shared" si="14"/>
        <v>0.39622641509433965</v>
      </c>
      <c r="AE78" s="110">
        <f t="shared" si="15"/>
        <v>64</v>
      </c>
      <c r="AF78" s="110">
        <f t="shared" si="6"/>
        <v>53</v>
      </c>
      <c r="AG78" s="111">
        <f t="shared" si="7"/>
        <v>0.828125</v>
      </c>
      <c r="AH78" s="102">
        <v>0.13</v>
      </c>
      <c r="AI78" s="96">
        <v>22</v>
      </c>
      <c r="AJ78" s="96">
        <v>19</v>
      </c>
      <c r="AK78" s="96">
        <v>10</v>
      </c>
    </row>
    <row r="79" spans="1:37">
      <c r="A79" s="86" t="s">
        <v>238</v>
      </c>
      <c r="B79" s="86" t="s">
        <v>324</v>
      </c>
      <c r="C79" s="86" t="s">
        <v>325</v>
      </c>
      <c r="D79" s="87">
        <v>53</v>
      </c>
      <c r="E79" s="87">
        <v>17</v>
      </c>
      <c r="F79" s="87">
        <v>25</v>
      </c>
      <c r="G79" s="89">
        <f t="shared" si="8"/>
        <v>0.47169811320754718</v>
      </c>
      <c r="H79" s="90">
        <f t="shared" si="16"/>
        <v>28</v>
      </c>
      <c r="I79" s="90">
        <f t="shared" si="17"/>
        <v>-8</v>
      </c>
      <c r="J79" s="91">
        <f t="shared" si="18"/>
        <v>-0.2857142857142857</v>
      </c>
      <c r="K79" s="87">
        <v>84</v>
      </c>
      <c r="L79" s="87">
        <v>10</v>
      </c>
      <c r="M79" s="87">
        <v>7</v>
      </c>
      <c r="N79" s="89">
        <f t="shared" si="9"/>
        <v>8.3333333333333329E-2</v>
      </c>
      <c r="O79" s="90">
        <f t="shared" si="3"/>
        <v>77</v>
      </c>
      <c r="P79" s="90">
        <f t="shared" si="4"/>
        <v>3</v>
      </c>
      <c r="Q79" s="91">
        <f t="shared" si="5"/>
        <v>3.896103896103896E-2</v>
      </c>
      <c r="R79" s="87"/>
      <c r="S79" s="87">
        <v>77</v>
      </c>
      <c r="T79" s="87">
        <v>11</v>
      </c>
      <c r="U79" s="87">
        <v>7</v>
      </c>
      <c r="V79" s="89">
        <f t="shared" si="10"/>
        <v>9.0909090909090912E-2</v>
      </c>
      <c r="W79" s="90">
        <f t="shared" si="11"/>
        <v>70</v>
      </c>
      <c r="X79" s="90">
        <f t="shared" si="12"/>
        <v>4</v>
      </c>
      <c r="Y79" s="91">
        <f t="shared" si="13"/>
        <v>5.7142857142857141E-2</v>
      </c>
      <c r="Z79" s="89"/>
      <c r="AA79" s="87">
        <v>69</v>
      </c>
      <c r="AB79" s="87">
        <v>10</v>
      </c>
      <c r="AC79" s="87">
        <v>8</v>
      </c>
      <c r="AD79" s="89">
        <f t="shared" si="14"/>
        <v>0.11594202898550725</v>
      </c>
      <c r="AE79" s="90">
        <f t="shared" si="15"/>
        <v>61</v>
      </c>
      <c r="AF79" s="90">
        <f t="shared" si="6"/>
        <v>2</v>
      </c>
      <c r="AG79" s="91">
        <f t="shared" si="7"/>
        <v>3.2786885245901641E-2</v>
      </c>
    </row>
    <row r="80" spans="1:37">
      <c r="A80" s="86" t="s">
        <v>238</v>
      </c>
      <c r="B80" s="86" t="s">
        <v>326</v>
      </c>
      <c r="C80" s="86" t="s">
        <v>327</v>
      </c>
      <c r="D80" s="87">
        <v>48</v>
      </c>
      <c r="E80" s="87">
        <v>8</v>
      </c>
      <c r="F80" s="87">
        <v>8</v>
      </c>
      <c r="G80" s="89">
        <f t="shared" si="8"/>
        <v>0.16666666666666666</v>
      </c>
      <c r="H80" s="90">
        <f t="shared" si="16"/>
        <v>40</v>
      </c>
      <c r="I80" s="90">
        <f t="shared" si="17"/>
        <v>0</v>
      </c>
      <c r="J80" s="91">
        <f t="shared" si="18"/>
        <v>0</v>
      </c>
      <c r="K80" s="87">
        <v>27</v>
      </c>
      <c r="L80" s="87">
        <v>12</v>
      </c>
      <c r="M80" s="87">
        <v>10</v>
      </c>
      <c r="N80" s="89">
        <f t="shared" si="9"/>
        <v>0.37037037037037035</v>
      </c>
      <c r="O80" s="90">
        <f t="shared" si="3"/>
        <v>17</v>
      </c>
      <c r="P80" s="90">
        <f t="shared" si="4"/>
        <v>2</v>
      </c>
      <c r="Q80" s="91">
        <f t="shared" si="5"/>
        <v>0.11764705882352941</v>
      </c>
      <c r="R80" s="87"/>
      <c r="S80" s="87">
        <v>38</v>
      </c>
      <c r="T80" s="87">
        <v>13</v>
      </c>
      <c r="U80" s="87">
        <v>7</v>
      </c>
      <c r="V80" s="89">
        <f t="shared" si="10"/>
        <v>0.18421052631578946</v>
      </c>
      <c r="W80" s="90">
        <f t="shared" si="11"/>
        <v>31</v>
      </c>
      <c r="X80" s="90">
        <f t="shared" si="12"/>
        <v>6</v>
      </c>
      <c r="Y80" s="91">
        <f t="shared" si="13"/>
        <v>0.19354838709677419</v>
      </c>
      <c r="Z80" s="89"/>
      <c r="AA80" s="87">
        <v>26</v>
      </c>
      <c r="AB80" s="87">
        <v>11</v>
      </c>
      <c r="AC80" s="87">
        <v>15</v>
      </c>
      <c r="AD80" s="89">
        <f t="shared" si="14"/>
        <v>0.57692307692307687</v>
      </c>
      <c r="AE80" s="90">
        <f t="shared" si="15"/>
        <v>11</v>
      </c>
      <c r="AF80" s="90">
        <f t="shared" si="6"/>
        <v>-4</v>
      </c>
      <c r="AG80" s="91">
        <f t="shared" si="7"/>
        <v>-0.36363636363636365</v>
      </c>
    </row>
    <row r="81" spans="1:37">
      <c r="A81" s="86" t="s">
        <v>238</v>
      </c>
      <c r="B81" s="86" t="s">
        <v>328</v>
      </c>
      <c r="C81" s="86" t="s">
        <v>329</v>
      </c>
      <c r="D81" s="87">
        <v>30</v>
      </c>
      <c r="E81" s="87">
        <v>0</v>
      </c>
      <c r="F81" s="87">
        <v>3</v>
      </c>
      <c r="G81" s="89">
        <f t="shared" si="8"/>
        <v>0.1</v>
      </c>
      <c r="H81" s="90">
        <f t="shared" si="16"/>
        <v>27</v>
      </c>
      <c r="I81" s="90">
        <f t="shared" si="17"/>
        <v>-3</v>
      </c>
      <c r="J81" s="91">
        <f t="shared" si="18"/>
        <v>-0.1111111111111111</v>
      </c>
      <c r="K81" s="87">
        <v>26</v>
      </c>
      <c r="L81" s="87">
        <v>0</v>
      </c>
      <c r="M81" s="87">
        <v>1</v>
      </c>
      <c r="N81" s="89">
        <f t="shared" si="9"/>
        <v>3.8461538461538464E-2</v>
      </c>
      <c r="O81" s="90">
        <f t="shared" si="3"/>
        <v>25</v>
      </c>
      <c r="P81" s="90">
        <f t="shared" si="4"/>
        <v>-1</v>
      </c>
      <c r="Q81" s="91">
        <f t="shared" si="5"/>
        <v>-0.04</v>
      </c>
      <c r="R81" s="87"/>
      <c r="S81" s="87">
        <v>394</v>
      </c>
      <c r="T81" s="87">
        <v>15</v>
      </c>
      <c r="U81" s="87">
        <v>16</v>
      </c>
      <c r="V81" s="89">
        <f t="shared" si="10"/>
        <v>4.060913705583756E-2</v>
      </c>
      <c r="W81" s="90">
        <f t="shared" si="11"/>
        <v>378</v>
      </c>
      <c r="X81" s="90">
        <f t="shared" si="12"/>
        <v>-1</v>
      </c>
      <c r="Y81" s="91">
        <f t="shared" si="13"/>
        <v>-2.6455026455026454E-3</v>
      </c>
      <c r="Z81" s="89"/>
      <c r="AA81" s="87">
        <v>25</v>
      </c>
      <c r="AB81" s="87">
        <v>4</v>
      </c>
      <c r="AC81" s="87">
        <v>1</v>
      </c>
      <c r="AD81" s="89">
        <f t="shared" si="14"/>
        <v>0.04</v>
      </c>
      <c r="AE81" s="90">
        <f t="shared" si="15"/>
        <v>24</v>
      </c>
      <c r="AF81" s="90">
        <f t="shared" si="6"/>
        <v>3</v>
      </c>
      <c r="AG81" s="91">
        <f t="shared" si="7"/>
        <v>0.125</v>
      </c>
    </row>
    <row r="82" spans="1:37">
      <c r="A82" s="86" t="s">
        <v>238</v>
      </c>
      <c r="B82" s="86" t="s">
        <v>330</v>
      </c>
      <c r="C82" s="86" t="s">
        <v>331</v>
      </c>
      <c r="D82" s="87">
        <v>44</v>
      </c>
      <c r="E82" s="87">
        <v>8</v>
      </c>
      <c r="F82" s="87">
        <v>8</v>
      </c>
      <c r="G82" s="89">
        <f t="shared" si="8"/>
        <v>0.18181818181818182</v>
      </c>
      <c r="H82" s="90">
        <f t="shared" si="16"/>
        <v>36</v>
      </c>
      <c r="I82" s="90">
        <f t="shared" si="17"/>
        <v>0</v>
      </c>
      <c r="J82" s="91">
        <f t="shared" si="18"/>
        <v>0</v>
      </c>
      <c r="K82" s="87">
        <v>40</v>
      </c>
      <c r="L82" s="87">
        <v>6</v>
      </c>
      <c r="M82" s="87">
        <v>3</v>
      </c>
      <c r="N82" s="89">
        <f t="shared" si="9"/>
        <v>7.4999999999999997E-2</v>
      </c>
      <c r="O82" s="90">
        <f t="shared" si="3"/>
        <v>37</v>
      </c>
      <c r="P82" s="90">
        <f t="shared" si="4"/>
        <v>3</v>
      </c>
      <c r="Q82" s="91">
        <f t="shared" si="5"/>
        <v>8.1081081081081086E-2</v>
      </c>
      <c r="R82" s="87"/>
      <c r="S82" s="87">
        <v>32</v>
      </c>
      <c r="T82" s="87">
        <v>12</v>
      </c>
      <c r="U82" s="87">
        <v>11</v>
      </c>
      <c r="V82" s="89">
        <f t="shared" si="10"/>
        <v>0.34375</v>
      </c>
      <c r="W82" s="90">
        <f t="shared" si="11"/>
        <v>21</v>
      </c>
      <c r="X82" s="90">
        <f t="shared" si="12"/>
        <v>1</v>
      </c>
      <c r="Y82" s="91">
        <f t="shared" si="13"/>
        <v>4.7619047619047616E-2</v>
      </c>
      <c r="Z82" s="89"/>
      <c r="AA82" s="87">
        <v>33</v>
      </c>
      <c r="AB82" s="87">
        <v>11</v>
      </c>
      <c r="AC82" s="87">
        <v>7</v>
      </c>
      <c r="AD82" s="89">
        <f t="shared" si="14"/>
        <v>0.21212121212121213</v>
      </c>
      <c r="AE82" s="90">
        <f t="shared" si="15"/>
        <v>26</v>
      </c>
      <c r="AF82" s="90">
        <f t="shared" si="6"/>
        <v>4</v>
      </c>
      <c r="AG82" s="91">
        <f t="shared" si="7"/>
        <v>0.15384615384615385</v>
      </c>
    </row>
    <row r="83" spans="1:37" s="96" customFormat="1">
      <c r="A83" s="92" t="s">
        <v>238</v>
      </c>
      <c r="B83" s="86" t="s">
        <v>332</v>
      </c>
      <c r="C83" s="92" t="s">
        <v>333</v>
      </c>
      <c r="D83" s="93">
        <v>963</v>
      </c>
      <c r="E83" s="93">
        <v>97</v>
      </c>
      <c r="F83" s="93">
        <v>77</v>
      </c>
      <c r="G83" s="94">
        <f t="shared" si="8"/>
        <v>7.9958463136033234E-2</v>
      </c>
      <c r="H83" s="95">
        <f t="shared" si="16"/>
        <v>886</v>
      </c>
      <c r="I83" s="95">
        <f t="shared" si="17"/>
        <v>20</v>
      </c>
      <c r="J83" s="91">
        <f t="shared" si="18"/>
        <v>2.2573363431151242E-2</v>
      </c>
      <c r="K83" s="93">
        <v>1466</v>
      </c>
      <c r="L83" s="93">
        <v>141</v>
      </c>
      <c r="M83" s="93">
        <v>74</v>
      </c>
      <c r="N83" s="94">
        <f t="shared" si="9"/>
        <v>5.0477489768076401E-2</v>
      </c>
      <c r="O83" s="95">
        <f t="shared" si="3"/>
        <v>1392</v>
      </c>
      <c r="P83" s="95">
        <f t="shared" si="4"/>
        <v>67</v>
      </c>
      <c r="Q83" s="91">
        <f t="shared" si="5"/>
        <v>4.8132183908045974E-2</v>
      </c>
      <c r="R83" s="93"/>
      <c r="S83" s="93">
        <v>1187</v>
      </c>
      <c r="T83" s="93">
        <v>545</v>
      </c>
      <c r="U83" s="93">
        <v>102</v>
      </c>
      <c r="V83" s="94">
        <f t="shared" si="10"/>
        <v>8.5930918281381635E-2</v>
      </c>
      <c r="W83" s="95">
        <f t="shared" si="11"/>
        <v>1085</v>
      </c>
      <c r="X83" s="95">
        <f t="shared" si="12"/>
        <v>443</v>
      </c>
      <c r="Y83" s="91">
        <f t="shared" si="13"/>
        <v>0.40829493087557606</v>
      </c>
      <c r="Z83" s="94"/>
      <c r="AA83" s="93">
        <v>1242</v>
      </c>
      <c r="AB83" s="93">
        <v>349</v>
      </c>
      <c r="AC83" s="93">
        <v>104</v>
      </c>
      <c r="AD83" s="94">
        <f t="shared" si="14"/>
        <v>8.3735909822866342E-2</v>
      </c>
      <c r="AE83" s="95">
        <f t="shared" si="15"/>
        <v>1138</v>
      </c>
      <c r="AF83" s="95">
        <f t="shared" si="6"/>
        <v>245</v>
      </c>
      <c r="AG83" s="91">
        <f t="shared" si="7"/>
        <v>0.21528998242530756</v>
      </c>
      <c r="AH83" s="102">
        <v>7.0000000000000007E-2</v>
      </c>
      <c r="AI83" s="96">
        <v>9</v>
      </c>
      <c r="AJ83" s="96">
        <v>17</v>
      </c>
      <c r="AK83" s="96">
        <v>5</v>
      </c>
    </row>
    <row r="84" spans="1:37">
      <c r="A84" s="86" t="s">
        <v>238</v>
      </c>
      <c r="B84" s="86" t="s">
        <v>334</v>
      </c>
      <c r="C84" s="86" t="s">
        <v>335</v>
      </c>
      <c r="D84" s="87">
        <v>133</v>
      </c>
      <c r="E84" s="87">
        <v>20</v>
      </c>
      <c r="F84" s="87">
        <v>13</v>
      </c>
      <c r="G84" s="89">
        <f t="shared" si="8"/>
        <v>9.7744360902255634E-2</v>
      </c>
      <c r="H84" s="90">
        <f t="shared" si="16"/>
        <v>120</v>
      </c>
      <c r="I84" s="90">
        <f t="shared" si="17"/>
        <v>7</v>
      </c>
      <c r="J84" s="91">
        <f t="shared" si="18"/>
        <v>5.8333333333333334E-2</v>
      </c>
      <c r="K84" s="87">
        <v>196</v>
      </c>
      <c r="L84" s="87">
        <v>39</v>
      </c>
      <c r="M84" s="87">
        <v>19</v>
      </c>
      <c r="N84" s="89">
        <f t="shared" si="9"/>
        <v>9.6938775510204078E-2</v>
      </c>
      <c r="O84" s="90">
        <f t="shared" si="3"/>
        <v>177</v>
      </c>
      <c r="P84" s="90">
        <f t="shared" si="4"/>
        <v>20</v>
      </c>
      <c r="Q84" s="91">
        <f t="shared" si="5"/>
        <v>0.11299435028248588</v>
      </c>
      <c r="R84" s="87"/>
      <c r="S84" s="87">
        <v>147</v>
      </c>
      <c r="T84" s="87">
        <v>50</v>
      </c>
      <c r="U84" s="87">
        <v>27</v>
      </c>
      <c r="V84" s="89">
        <f t="shared" si="10"/>
        <v>0.18367346938775511</v>
      </c>
      <c r="W84" s="90">
        <f t="shared" si="11"/>
        <v>120</v>
      </c>
      <c r="X84" s="90">
        <f t="shared" si="12"/>
        <v>23</v>
      </c>
      <c r="Y84" s="91">
        <f t="shared" si="13"/>
        <v>0.19166666666666668</v>
      </c>
      <c r="Z84" s="89"/>
      <c r="AA84" s="87">
        <v>159</v>
      </c>
      <c r="AB84" s="87">
        <v>47</v>
      </c>
      <c r="AC84" s="87">
        <v>15</v>
      </c>
      <c r="AD84" s="89">
        <f t="shared" si="14"/>
        <v>9.4339622641509441E-2</v>
      </c>
      <c r="AE84" s="90">
        <f t="shared" si="15"/>
        <v>144</v>
      </c>
      <c r="AF84" s="90">
        <f t="shared" si="6"/>
        <v>32</v>
      </c>
      <c r="AG84" s="91">
        <f t="shared" si="7"/>
        <v>0.22222222222222221</v>
      </c>
    </row>
    <row r="85" spans="1:37" s="96" customFormat="1">
      <c r="A85" s="92" t="s">
        <v>238</v>
      </c>
      <c r="B85" s="86" t="s">
        <v>336</v>
      </c>
      <c r="C85" s="92" t="s">
        <v>337</v>
      </c>
      <c r="D85" s="93">
        <v>923</v>
      </c>
      <c r="E85" s="93">
        <v>68</v>
      </c>
      <c r="F85" s="93">
        <v>90</v>
      </c>
      <c r="G85" s="94">
        <f t="shared" si="8"/>
        <v>9.7508125677139762E-2</v>
      </c>
      <c r="H85" s="95">
        <f t="shared" si="16"/>
        <v>833</v>
      </c>
      <c r="I85" s="95">
        <f t="shared" si="17"/>
        <v>-22</v>
      </c>
      <c r="J85" s="91">
        <f t="shared" si="18"/>
        <v>-2.6410564225690276E-2</v>
      </c>
      <c r="K85" s="93">
        <v>678</v>
      </c>
      <c r="L85" s="93">
        <v>75</v>
      </c>
      <c r="M85" s="93">
        <v>60</v>
      </c>
      <c r="N85" s="94">
        <f t="shared" si="9"/>
        <v>8.8495575221238937E-2</v>
      </c>
      <c r="O85" s="95">
        <f t="shared" si="3"/>
        <v>618</v>
      </c>
      <c r="P85" s="95">
        <f t="shared" si="4"/>
        <v>15</v>
      </c>
      <c r="Q85" s="91">
        <f t="shared" si="5"/>
        <v>2.4271844660194174E-2</v>
      </c>
      <c r="R85" s="93"/>
      <c r="S85" s="93">
        <v>689</v>
      </c>
      <c r="T85" s="93">
        <v>79</v>
      </c>
      <c r="U85" s="93">
        <v>96</v>
      </c>
      <c r="V85" s="94">
        <f t="shared" si="10"/>
        <v>0.13933236574746008</v>
      </c>
      <c r="W85" s="95">
        <f t="shared" si="11"/>
        <v>593</v>
      </c>
      <c r="X85" s="95">
        <f t="shared" si="12"/>
        <v>-17</v>
      </c>
      <c r="Y85" s="91">
        <f t="shared" si="13"/>
        <v>-2.866779089376054E-2</v>
      </c>
      <c r="Z85" s="94"/>
      <c r="AA85" s="93">
        <v>605</v>
      </c>
      <c r="AB85" s="93">
        <v>59</v>
      </c>
      <c r="AC85" s="93">
        <v>55</v>
      </c>
      <c r="AD85" s="94">
        <f t="shared" si="14"/>
        <v>9.0909090909090912E-2</v>
      </c>
      <c r="AE85" s="95">
        <f t="shared" si="15"/>
        <v>550</v>
      </c>
      <c r="AF85" s="95">
        <f t="shared" si="6"/>
        <v>4</v>
      </c>
      <c r="AG85" s="91">
        <f t="shared" si="7"/>
        <v>7.2727272727272727E-3</v>
      </c>
      <c r="AH85" s="102">
        <v>0.14000000000000001</v>
      </c>
      <c r="AI85" s="96">
        <v>10</v>
      </c>
      <c r="AJ85" s="96">
        <v>21</v>
      </c>
      <c r="AK85" s="96">
        <v>18</v>
      </c>
    </row>
    <row r="86" spans="1:37">
      <c r="A86" s="86" t="s">
        <v>238</v>
      </c>
      <c r="B86" s="86" t="s">
        <v>338</v>
      </c>
      <c r="C86" s="86" t="s">
        <v>339</v>
      </c>
      <c r="D86" s="87">
        <v>532</v>
      </c>
      <c r="E86" s="87">
        <v>19</v>
      </c>
      <c r="F86" s="87">
        <v>22</v>
      </c>
      <c r="G86" s="89">
        <f t="shared" si="8"/>
        <v>4.1353383458646614E-2</v>
      </c>
      <c r="H86" s="90">
        <f t="shared" si="16"/>
        <v>510</v>
      </c>
      <c r="I86" s="90">
        <f t="shared" si="17"/>
        <v>-3</v>
      </c>
      <c r="J86" s="91">
        <f t="shared" si="18"/>
        <v>-5.8823529411764705E-3</v>
      </c>
      <c r="K86" s="87">
        <v>156</v>
      </c>
      <c r="L86" s="87">
        <v>9</v>
      </c>
      <c r="M86" s="87">
        <v>12</v>
      </c>
      <c r="N86" s="89">
        <f t="shared" si="9"/>
        <v>7.6923076923076927E-2</v>
      </c>
      <c r="O86" s="90">
        <f t="shared" si="3"/>
        <v>144</v>
      </c>
      <c r="P86" s="90">
        <f t="shared" si="4"/>
        <v>-3</v>
      </c>
      <c r="Q86" s="91">
        <f t="shared" si="5"/>
        <v>-2.0833333333333332E-2</v>
      </c>
      <c r="R86" s="87"/>
      <c r="S86" s="87">
        <v>759</v>
      </c>
      <c r="T86" s="87">
        <v>62</v>
      </c>
      <c r="U86" s="87">
        <v>56</v>
      </c>
      <c r="V86" s="89">
        <f t="shared" si="10"/>
        <v>7.378129117259552E-2</v>
      </c>
      <c r="W86" s="90">
        <f t="shared" si="11"/>
        <v>703</v>
      </c>
      <c r="X86" s="90">
        <f t="shared" si="12"/>
        <v>6</v>
      </c>
      <c r="Y86" s="91">
        <f t="shared" si="13"/>
        <v>8.5348506401137988E-3</v>
      </c>
      <c r="Z86" s="89"/>
      <c r="AA86" s="87">
        <v>759</v>
      </c>
      <c r="AB86" s="87">
        <v>84</v>
      </c>
      <c r="AC86" s="87">
        <v>61</v>
      </c>
      <c r="AD86" s="89">
        <f t="shared" si="14"/>
        <v>8.0368906455862976E-2</v>
      </c>
      <c r="AE86" s="90">
        <f t="shared" si="15"/>
        <v>698</v>
      </c>
      <c r="AF86" s="90">
        <f t="shared" si="6"/>
        <v>23</v>
      </c>
      <c r="AG86" s="91">
        <f t="shared" si="7"/>
        <v>3.2951289398280799E-2</v>
      </c>
    </row>
    <row r="87" spans="1:37">
      <c r="A87" s="86" t="s">
        <v>238</v>
      </c>
      <c r="B87" s="86" t="s">
        <v>340</v>
      </c>
      <c r="C87" s="86" t="s">
        <v>341</v>
      </c>
      <c r="D87" s="87">
        <v>27</v>
      </c>
      <c r="E87" s="87">
        <v>9</v>
      </c>
      <c r="F87" s="87">
        <v>8</v>
      </c>
      <c r="G87" s="89">
        <f t="shared" si="8"/>
        <v>0.29629629629629628</v>
      </c>
      <c r="H87" s="90">
        <f t="shared" si="16"/>
        <v>19</v>
      </c>
      <c r="I87" s="90">
        <f t="shared" si="17"/>
        <v>1</v>
      </c>
      <c r="J87" s="91">
        <f t="shared" si="18"/>
        <v>5.2631578947368418E-2</v>
      </c>
      <c r="K87" s="87">
        <v>35</v>
      </c>
      <c r="L87" s="87">
        <v>4</v>
      </c>
      <c r="M87" s="87">
        <v>1</v>
      </c>
      <c r="N87" s="89">
        <f t="shared" si="9"/>
        <v>2.8571428571428571E-2</v>
      </c>
      <c r="O87" s="90">
        <f t="shared" si="3"/>
        <v>34</v>
      </c>
      <c r="P87" s="90">
        <f t="shared" si="4"/>
        <v>3</v>
      </c>
      <c r="Q87" s="91">
        <f t="shared" si="5"/>
        <v>8.8235294117647065E-2</v>
      </c>
      <c r="R87" s="87"/>
      <c r="S87" s="87">
        <v>67</v>
      </c>
      <c r="T87" s="87">
        <v>3</v>
      </c>
      <c r="U87" s="87">
        <v>4</v>
      </c>
      <c r="V87" s="89">
        <f t="shared" si="10"/>
        <v>5.9701492537313432E-2</v>
      </c>
      <c r="W87" s="90">
        <f t="shared" si="11"/>
        <v>63</v>
      </c>
      <c r="X87" s="90">
        <f t="shared" si="12"/>
        <v>-1</v>
      </c>
      <c r="Y87" s="91">
        <f t="shared" si="13"/>
        <v>-1.5873015873015872E-2</v>
      </c>
      <c r="Z87" s="89"/>
      <c r="AA87" s="87">
        <v>57</v>
      </c>
      <c r="AB87" s="87">
        <v>7</v>
      </c>
      <c r="AC87" s="87">
        <v>4</v>
      </c>
      <c r="AD87" s="89">
        <f t="shared" si="14"/>
        <v>7.0175438596491224E-2</v>
      </c>
      <c r="AE87" s="90">
        <f t="shared" si="15"/>
        <v>53</v>
      </c>
      <c r="AF87" s="90">
        <f t="shared" si="6"/>
        <v>3</v>
      </c>
      <c r="AG87" s="91">
        <f t="shared" si="7"/>
        <v>5.6603773584905662E-2</v>
      </c>
    </row>
    <row r="88" spans="1:37">
      <c r="A88" s="86" t="s">
        <v>238</v>
      </c>
      <c r="B88" s="86" t="s">
        <v>342</v>
      </c>
      <c r="C88" s="86" t="s">
        <v>343</v>
      </c>
      <c r="D88" s="87">
        <v>52</v>
      </c>
      <c r="E88" s="87">
        <v>11</v>
      </c>
      <c r="F88" s="87">
        <v>16</v>
      </c>
      <c r="G88" s="89">
        <f t="shared" si="8"/>
        <v>0.30769230769230771</v>
      </c>
      <c r="H88" s="90">
        <f t="shared" si="16"/>
        <v>36</v>
      </c>
      <c r="I88" s="90">
        <f t="shared" si="17"/>
        <v>-5</v>
      </c>
      <c r="J88" s="91">
        <f t="shared" si="18"/>
        <v>-0.1388888888888889</v>
      </c>
      <c r="K88" s="87">
        <v>79</v>
      </c>
      <c r="L88" s="87">
        <v>6</v>
      </c>
      <c r="M88" s="87">
        <v>6</v>
      </c>
      <c r="N88" s="89">
        <f t="shared" si="9"/>
        <v>7.5949367088607597E-2</v>
      </c>
      <c r="O88" s="90">
        <f t="shared" si="3"/>
        <v>73</v>
      </c>
      <c r="P88" s="90">
        <f t="shared" si="4"/>
        <v>0</v>
      </c>
      <c r="Q88" s="91">
        <f t="shared" si="5"/>
        <v>0</v>
      </c>
      <c r="R88" s="87"/>
      <c r="S88" s="87">
        <v>84</v>
      </c>
      <c r="T88" s="87">
        <v>9</v>
      </c>
      <c r="U88" s="87">
        <v>4</v>
      </c>
      <c r="V88" s="89">
        <f t="shared" si="10"/>
        <v>4.7619047619047616E-2</v>
      </c>
      <c r="W88" s="90">
        <f t="shared" si="11"/>
        <v>80</v>
      </c>
      <c r="X88" s="90">
        <f t="shared" si="12"/>
        <v>5</v>
      </c>
      <c r="Y88" s="91">
        <f t="shared" si="13"/>
        <v>6.25E-2</v>
      </c>
      <c r="Z88" s="89"/>
      <c r="AA88" s="87">
        <v>73</v>
      </c>
      <c r="AB88" s="87">
        <v>5</v>
      </c>
      <c r="AC88" s="87">
        <v>9</v>
      </c>
      <c r="AD88" s="89">
        <f t="shared" si="14"/>
        <v>0.12328767123287671</v>
      </c>
      <c r="AE88" s="90">
        <f t="shared" si="15"/>
        <v>64</v>
      </c>
      <c r="AF88" s="90">
        <f t="shared" si="6"/>
        <v>-4</v>
      </c>
      <c r="AG88" s="91">
        <f t="shared" si="7"/>
        <v>-6.25E-2</v>
      </c>
    </row>
    <row r="89" spans="1:37">
      <c r="A89" s="86" t="s">
        <v>238</v>
      </c>
      <c r="B89" s="86" t="s">
        <v>344</v>
      </c>
      <c r="C89" s="86" t="s">
        <v>345</v>
      </c>
      <c r="D89" s="87">
        <v>10</v>
      </c>
      <c r="E89" s="87">
        <v>4</v>
      </c>
      <c r="F89" s="87">
        <v>3</v>
      </c>
      <c r="G89" s="89">
        <f t="shared" si="8"/>
        <v>0.3</v>
      </c>
      <c r="H89" s="90">
        <f t="shared" si="16"/>
        <v>7</v>
      </c>
      <c r="I89" s="90">
        <f t="shared" si="17"/>
        <v>1</v>
      </c>
      <c r="J89" s="91">
        <f t="shared" si="18"/>
        <v>0.14285714285714285</v>
      </c>
      <c r="K89" s="87">
        <v>10</v>
      </c>
      <c r="L89" s="87">
        <v>1</v>
      </c>
      <c r="M89" s="87">
        <v>4</v>
      </c>
      <c r="N89" s="89">
        <f t="shared" si="9"/>
        <v>0.4</v>
      </c>
      <c r="O89" s="90">
        <f t="shared" si="3"/>
        <v>6</v>
      </c>
      <c r="P89" s="90">
        <f t="shared" si="4"/>
        <v>-3</v>
      </c>
      <c r="Q89" s="91">
        <f t="shared" si="5"/>
        <v>-0.5</v>
      </c>
      <c r="R89" s="87"/>
      <c r="S89" s="87">
        <v>13</v>
      </c>
      <c r="T89" s="87">
        <v>2</v>
      </c>
      <c r="U89" s="87">
        <v>0</v>
      </c>
      <c r="V89" s="89">
        <f t="shared" si="10"/>
        <v>0</v>
      </c>
      <c r="W89" s="90">
        <f t="shared" si="11"/>
        <v>13</v>
      </c>
      <c r="X89" s="90">
        <f t="shared" si="12"/>
        <v>2</v>
      </c>
      <c r="Y89" s="91">
        <f t="shared" si="13"/>
        <v>0.15384615384615385</v>
      </c>
      <c r="Z89" s="89"/>
      <c r="AA89" s="87">
        <v>5</v>
      </c>
      <c r="AB89" s="87">
        <v>3</v>
      </c>
      <c r="AC89" s="87">
        <v>1</v>
      </c>
      <c r="AD89" s="89">
        <f t="shared" si="14"/>
        <v>0.2</v>
      </c>
      <c r="AE89" s="90">
        <f t="shared" si="15"/>
        <v>4</v>
      </c>
      <c r="AF89" s="90">
        <f t="shared" si="6"/>
        <v>2</v>
      </c>
      <c r="AG89" s="91">
        <f t="shared" si="7"/>
        <v>0.5</v>
      </c>
    </row>
    <row r="90" spans="1:37" s="101" customFormat="1">
      <c r="A90" s="97" t="s">
        <v>238</v>
      </c>
      <c r="B90" s="86" t="s">
        <v>346</v>
      </c>
      <c r="C90" s="97" t="s">
        <v>347</v>
      </c>
      <c r="D90" s="98">
        <v>1191</v>
      </c>
      <c r="E90" s="98">
        <v>347</v>
      </c>
      <c r="F90" s="98">
        <v>51</v>
      </c>
      <c r="G90" s="99">
        <f t="shared" si="8"/>
        <v>4.2821158690176324E-2</v>
      </c>
      <c r="H90" s="100">
        <f t="shared" si="16"/>
        <v>1140</v>
      </c>
      <c r="I90" s="100">
        <f t="shared" si="17"/>
        <v>296</v>
      </c>
      <c r="J90" s="91">
        <f t="shared" si="18"/>
        <v>0.25964912280701752</v>
      </c>
      <c r="K90" s="98">
        <v>1848</v>
      </c>
      <c r="L90" s="98">
        <v>987</v>
      </c>
      <c r="M90" s="98">
        <v>599</v>
      </c>
      <c r="N90" s="113">
        <f t="shared" si="9"/>
        <v>0.32413419913419911</v>
      </c>
      <c r="O90" s="114">
        <f t="shared" si="3"/>
        <v>1249</v>
      </c>
      <c r="P90" s="114">
        <f t="shared" si="4"/>
        <v>388</v>
      </c>
      <c r="Q90" s="107">
        <f t="shared" si="5"/>
        <v>0.31064851881505207</v>
      </c>
      <c r="R90" s="98"/>
      <c r="S90" s="98">
        <v>2035</v>
      </c>
      <c r="T90" s="98">
        <v>1775</v>
      </c>
      <c r="U90" s="98">
        <v>111</v>
      </c>
      <c r="V90" s="99">
        <f t="shared" si="10"/>
        <v>5.4545454545454543E-2</v>
      </c>
      <c r="W90" s="100">
        <f t="shared" si="11"/>
        <v>1924</v>
      </c>
      <c r="X90" s="100">
        <f t="shared" si="12"/>
        <v>1664</v>
      </c>
      <c r="Y90" s="91">
        <f t="shared" si="13"/>
        <v>0.86486486486486491</v>
      </c>
      <c r="Z90" s="99"/>
      <c r="AA90" s="98">
        <v>1854</v>
      </c>
      <c r="AB90" s="98">
        <v>1536</v>
      </c>
      <c r="AC90" s="98">
        <v>126</v>
      </c>
      <c r="AD90" s="99">
        <f t="shared" si="14"/>
        <v>6.7961165048543687E-2</v>
      </c>
      <c r="AE90" s="100">
        <f t="shared" si="15"/>
        <v>1728</v>
      </c>
      <c r="AF90" s="100">
        <f t="shared" si="6"/>
        <v>1410</v>
      </c>
      <c r="AG90" s="91">
        <f t="shared" si="7"/>
        <v>0.81597222222222221</v>
      </c>
      <c r="AH90" s="115"/>
    </row>
    <row r="91" spans="1:37">
      <c r="A91" s="86" t="s">
        <v>238</v>
      </c>
      <c r="B91" s="86" t="s">
        <v>348</v>
      </c>
      <c r="C91" s="86" t="s">
        <v>349</v>
      </c>
      <c r="D91" s="87">
        <v>546</v>
      </c>
      <c r="E91" s="87">
        <v>40</v>
      </c>
      <c r="F91" s="87">
        <v>26</v>
      </c>
      <c r="G91" s="89">
        <f t="shared" si="8"/>
        <v>4.7619047619047616E-2</v>
      </c>
      <c r="H91" s="90">
        <f t="shared" si="16"/>
        <v>520</v>
      </c>
      <c r="I91" s="90">
        <f t="shared" si="17"/>
        <v>14</v>
      </c>
      <c r="J91" s="91">
        <f t="shared" si="18"/>
        <v>2.6923076923076925E-2</v>
      </c>
      <c r="K91" s="87">
        <v>694</v>
      </c>
      <c r="L91" s="87">
        <v>55</v>
      </c>
      <c r="M91" s="87">
        <v>53</v>
      </c>
      <c r="N91" s="89">
        <f t="shared" si="9"/>
        <v>7.6368876080691636E-2</v>
      </c>
      <c r="O91" s="90">
        <f t="shared" si="3"/>
        <v>641</v>
      </c>
      <c r="P91" s="90">
        <f t="shared" si="4"/>
        <v>2</v>
      </c>
      <c r="Q91" s="91">
        <f t="shared" si="5"/>
        <v>3.1201248049921998E-3</v>
      </c>
      <c r="R91" s="87"/>
      <c r="S91" s="87">
        <v>637</v>
      </c>
      <c r="T91" s="87">
        <v>69</v>
      </c>
      <c r="U91" s="87">
        <v>52</v>
      </c>
      <c r="V91" s="89">
        <f t="shared" si="10"/>
        <v>8.1632653061224483E-2</v>
      </c>
      <c r="W91" s="90">
        <f t="shared" si="11"/>
        <v>585</v>
      </c>
      <c r="X91" s="90">
        <f t="shared" si="12"/>
        <v>17</v>
      </c>
      <c r="Y91" s="91">
        <f t="shared" si="13"/>
        <v>2.9059829059829061E-2</v>
      </c>
      <c r="Z91" s="89"/>
      <c r="AA91" s="87">
        <v>657</v>
      </c>
      <c r="AB91" s="87">
        <v>78</v>
      </c>
      <c r="AC91" s="87">
        <v>45</v>
      </c>
      <c r="AD91" s="89">
        <f t="shared" si="14"/>
        <v>6.8493150684931503E-2</v>
      </c>
      <c r="AE91" s="90">
        <f t="shared" si="15"/>
        <v>612</v>
      </c>
      <c r="AF91" s="90">
        <f t="shared" si="6"/>
        <v>33</v>
      </c>
      <c r="AG91" s="91">
        <f t="shared" si="7"/>
        <v>5.3921568627450983E-2</v>
      </c>
    </row>
    <row r="92" spans="1:37" s="96" customFormat="1">
      <c r="A92" s="92" t="s">
        <v>238</v>
      </c>
      <c r="B92" s="86" t="s">
        <v>350</v>
      </c>
      <c r="C92" s="92" t="s">
        <v>351</v>
      </c>
      <c r="D92" s="93">
        <v>1044</v>
      </c>
      <c r="E92" s="93">
        <v>78</v>
      </c>
      <c r="F92" s="93">
        <v>29</v>
      </c>
      <c r="G92" s="94">
        <f t="shared" si="8"/>
        <v>2.7777777777777776E-2</v>
      </c>
      <c r="H92" s="95">
        <f t="shared" si="16"/>
        <v>1015</v>
      </c>
      <c r="I92" s="95">
        <f t="shared" si="17"/>
        <v>49</v>
      </c>
      <c r="J92" s="91">
        <f t="shared" si="18"/>
        <v>4.8275862068965517E-2</v>
      </c>
      <c r="K92" s="93">
        <v>1304</v>
      </c>
      <c r="L92" s="93">
        <v>196</v>
      </c>
      <c r="M92" s="93">
        <v>136</v>
      </c>
      <c r="N92" s="94">
        <f t="shared" si="9"/>
        <v>0.10429447852760736</v>
      </c>
      <c r="O92" s="95">
        <f t="shared" si="3"/>
        <v>1168</v>
      </c>
      <c r="P92" s="95">
        <f t="shared" si="4"/>
        <v>60</v>
      </c>
      <c r="Q92" s="91">
        <f t="shared" si="5"/>
        <v>5.1369863013698627E-2</v>
      </c>
      <c r="R92" s="93"/>
      <c r="S92" s="93">
        <v>895</v>
      </c>
      <c r="T92" s="93">
        <v>197</v>
      </c>
      <c r="U92" s="93">
        <v>75</v>
      </c>
      <c r="V92" s="94">
        <f t="shared" si="10"/>
        <v>8.3798882681564241E-2</v>
      </c>
      <c r="W92" s="95">
        <f t="shared" si="11"/>
        <v>820</v>
      </c>
      <c r="X92" s="95">
        <f t="shared" si="12"/>
        <v>122</v>
      </c>
      <c r="Y92" s="91">
        <f t="shared" si="13"/>
        <v>0.14878048780487804</v>
      </c>
      <c r="Z92" s="94"/>
      <c r="AA92" s="93">
        <v>1112</v>
      </c>
      <c r="AB92" s="93">
        <v>167</v>
      </c>
      <c r="AC92" s="93">
        <v>90</v>
      </c>
      <c r="AD92" s="94">
        <f t="shared" si="14"/>
        <v>8.0935251798561147E-2</v>
      </c>
      <c r="AE92" s="95">
        <f t="shared" si="15"/>
        <v>1022</v>
      </c>
      <c r="AF92" s="95">
        <f t="shared" si="6"/>
        <v>77</v>
      </c>
      <c r="AG92" s="91">
        <f t="shared" si="7"/>
        <v>7.5342465753424653E-2</v>
      </c>
      <c r="AH92" s="102">
        <v>0.05</v>
      </c>
      <c r="AI92" s="96">
        <v>11</v>
      </c>
      <c r="AJ92" s="96">
        <v>17</v>
      </c>
      <c r="AK92" s="96">
        <v>12</v>
      </c>
    </row>
    <row r="93" spans="1:37" s="96" customFormat="1">
      <c r="A93" s="92" t="s">
        <v>238</v>
      </c>
      <c r="B93" s="86" t="s">
        <v>352</v>
      </c>
      <c r="C93" s="92" t="s">
        <v>353</v>
      </c>
      <c r="D93" s="93">
        <v>2713</v>
      </c>
      <c r="E93" s="93">
        <v>110</v>
      </c>
      <c r="F93" s="93">
        <v>68</v>
      </c>
      <c r="G93" s="94">
        <f t="shared" si="8"/>
        <v>2.5064504238849983E-2</v>
      </c>
      <c r="H93" s="95">
        <f t="shared" si="16"/>
        <v>2645</v>
      </c>
      <c r="I93" s="95">
        <f t="shared" si="17"/>
        <v>42</v>
      </c>
      <c r="J93" s="91">
        <f t="shared" si="18"/>
        <v>1.5879017013232515E-2</v>
      </c>
      <c r="K93" s="93">
        <v>6614</v>
      </c>
      <c r="L93" s="93">
        <v>442</v>
      </c>
      <c r="M93" s="93">
        <v>415</v>
      </c>
      <c r="N93" s="94">
        <f t="shared" si="9"/>
        <v>6.2745690958572728E-2</v>
      </c>
      <c r="O93" s="95">
        <f t="shared" si="3"/>
        <v>6199</v>
      </c>
      <c r="P93" s="95">
        <f t="shared" si="4"/>
        <v>27</v>
      </c>
      <c r="Q93" s="91">
        <f t="shared" si="5"/>
        <v>4.3555412163252139E-3</v>
      </c>
      <c r="R93" s="93"/>
      <c r="S93" s="93">
        <v>3318</v>
      </c>
      <c r="T93" s="93">
        <v>380</v>
      </c>
      <c r="U93" s="93">
        <v>335</v>
      </c>
      <c r="V93" s="94">
        <f t="shared" si="10"/>
        <v>0.10096443640747438</v>
      </c>
      <c r="W93" s="95">
        <f t="shared" si="11"/>
        <v>2983</v>
      </c>
      <c r="X93" s="95">
        <f t="shared" si="12"/>
        <v>45</v>
      </c>
      <c r="Y93" s="91">
        <f t="shared" si="13"/>
        <v>1.5085484411666107E-2</v>
      </c>
      <c r="Z93" s="94"/>
      <c r="AA93" s="93">
        <v>2358</v>
      </c>
      <c r="AB93" s="93">
        <v>411</v>
      </c>
      <c r="AC93" s="93">
        <v>300</v>
      </c>
      <c r="AD93" s="94">
        <f t="shared" si="14"/>
        <v>0.1272264631043257</v>
      </c>
      <c r="AE93" s="95">
        <f t="shared" si="15"/>
        <v>2058</v>
      </c>
      <c r="AF93" s="95">
        <f t="shared" si="6"/>
        <v>111</v>
      </c>
      <c r="AG93" s="91">
        <f t="shared" si="7"/>
        <v>5.393586005830904E-2</v>
      </c>
      <c r="AH93" s="96">
        <v>9</v>
      </c>
      <c r="AI93" s="96">
        <v>8</v>
      </c>
      <c r="AJ93" s="96">
        <v>10</v>
      </c>
      <c r="AK93" s="96">
        <v>10</v>
      </c>
    </row>
    <row r="94" spans="1:37">
      <c r="A94" s="86" t="s">
        <v>238</v>
      </c>
      <c r="B94" s="86" t="s">
        <v>354</v>
      </c>
      <c r="C94" s="86" t="s">
        <v>355</v>
      </c>
      <c r="D94" s="87">
        <v>109</v>
      </c>
      <c r="E94" s="87">
        <v>18</v>
      </c>
      <c r="F94" s="87">
        <v>13</v>
      </c>
      <c r="G94" s="89">
        <f t="shared" si="8"/>
        <v>0.11926605504587157</v>
      </c>
      <c r="H94" s="90">
        <f t="shared" si="16"/>
        <v>96</v>
      </c>
      <c r="I94" s="90">
        <f t="shared" si="17"/>
        <v>5</v>
      </c>
      <c r="J94" s="91">
        <f t="shared" si="18"/>
        <v>5.2083333333333336E-2</v>
      </c>
      <c r="K94" s="87">
        <v>179</v>
      </c>
      <c r="L94" s="87">
        <v>36</v>
      </c>
      <c r="M94" s="87">
        <v>19</v>
      </c>
      <c r="N94" s="89">
        <f t="shared" si="9"/>
        <v>0.10614525139664804</v>
      </c>
      <c r="O94" s="90">
        <f t="shared" si="3"/>
        <v>160</v>
      </c>
      <c r="P94" s="90">
        <f t="shared" si="4"/>
        <v>17</v>
      </c>
      <c r="Q94" s="91">
        <f t="shared" si="5"/>
        <v>0.10625</v>
      </c>
      <c r="R94" s="87"/>
      <c r="S94" s="87">
        <v>105</v>
      </c>
      <c r="T94" s="87">
        <v>44</v>
      </c>
      <c r="U94" s="87">
        <v>14</v>
      </c>
      <c r="V94" s="89">
        <f t="shared" si="10"/>
        <v>0.13333333333333333</v>
      </c>
      <c r="W94" s="90">
        <f t="shared" si="11"/>
        <v>91</v>
      </c>
      <c r="X94" s="90">
        <f t="shared" si="12"/>
        <v>30</v>
      </c>
      <c r="Y94" s="91">
        <f t="shared" si="13"/>
        <v>0.32967032967032966</v>
      </c>
      <c r="Z94" s="89"/>
      <c r="AA94" s="87">
        <v>111</v>
      </c>
      <c r="AB94" s="87">
        <v>32</v>
      </c>
      <c r="AC94" s="87">
        <v>16</v>
      </c>
      <c r="AD94" s="89">
        <f t="shared" si="14"/>
        <v>0.14414414414414414</v>
      </c>
      <c r="AE94" s="90">
        <f t="shared" si="15"/>
        <v>95</v>
      </c>
      <c r="AF94" s="90">
        <f t="shared" si="6"/>
        <v>16</v>
      </c>
      <c r="AG94" s="91">
        <f t="shared" si="7"/>
        <v>0.16842105263157894</v>
      </c>
    </row>
  </sheetData>
  <pageMargins left="0.75" right="0.75" top="1" bottom="1" header="0.5" footer="0.5"/>
  <extLst>
    <ext xmlns:x14="http://schemas.microsoft.com/office/spreadsheetml/2009/9/main" uri="{78C0D931-6437-407d-A8EE-F0AAD7539E65}">
      <x14:conditionalFormattings>
        <x14:conditionalFormatting xmlns:xm="http://schemas.microsoft.com/office/excel/2006/main">
          <x14:cfRule type="cellIs" priority="1" operator="lessThan" id="{FAF9801A-DB6B-0E48-895F-0A6069CB76B6}">
            <xm:f>'Macintosh HD:Users:macoconnor:Dropbox:Lab:Mac:nanostring:[Oyster Data_05JUN2013_cntrl.xlsx]Raw'!#REF!</xm:f>
            <x14:dxf>
              <font>
                <color rgb="FF9C0006"/>
              </font>
              <fill>
                <patternFill>
                  <bgColor rgb="FFFFC7CE"/>
                </patternFill>
              </fill>
            </x14:dxf>
          </x14:cfRule>
          <xm:sqref>D1:F1048576 K1:M1048576 S1:U1048576 AA1:AC1048576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3"/>
  <sheetViews>
    <sheetView topLeftCell="A2" workbookViewId="0">
      <selection activeCell="I43" sqref="I43"/>
    </sheetView>
  </sheetViews>
  <sheetFormatPr baseColWidth="10" defaultRowHeight="15" x14ac:dyDescent="0"/>
  <cols>
    <col min="1" max="1" width="20.1640625" customWidth="1"/>
    <col min="2" max="2" width="12.5" customWidth="1"/>
    <col min="3" max="7" width="10.83203125" style="8"/>
  </cols>
  <sheetData>
    <row r="3" spans="1:13">
      <c r="B3" s="129">
        <v>100511</v>
      </c>
      <c r="C3" s="129">
        <v>111411</v>
      </c>
      <c r="D3" s="129">
        <v>121811</v>
      </c>
      <c r="E3" s="129">
        <v>32113</v>
      </c>
      <c r="F3" s="129">
        <v>42313</v>
      </c>
      <c r="G3" s="129">
        <v>60513</v>
      </c>
      <c r="I3" s="130" t="s">
        <v>365</v>
      </c>
    </row>
    <row r="4" spans="1:13" ht="15" customHeight="1">
      <c r="A4" s="130" t="s">
        <v>361</v>
      </c>
      <c r="B4" s="19">
        <v>17783.190135452835</v>
      </c>
      <c r="C4" s="30">
        <v>25822.883026680942</v>
      </c>
      <c r="D4" s="19">
        <v>37358.583333333336</v>
      </c>
      <c r="E4" s="19">
        <v>15769.166666666666</v>
      </c>
      <c r="F4" s="19">
        <v>12059.674268675953</v>
      </c>
      <c r="G4" s="19">
        <v>213.5</v>
      </c>
      <c r="I4" s="275" t="s">
        <v>366</v>
      </c>
      <c r="J4" s="275"/>
      <c r="K4" s="275"/>
      <c r="L4" s="275"/>
      <c r="M4" s="275"/>
    </row>
    <row r="5" spans="1:13">
      <c r="B5" s="19">
        <v>5256.7634530383812</v>
      </c>
      <c r="C5" s="30">
        <v>10150.711966729426</v>
      </c>
      <c r="D5" s="19">
        <v>11299.333333333334</v>
      </c>
      <c r="E5" s="19">
        <v>4470.5</v>
      </c>
      <c r="F5" s="19">
        <v>3674.4438177669908</v>
      </c>
      <c r="G5" s="19">
        <v>422.5</v>
      </c>
      <c r="I5" s="275"/>
      <c r="J5" s="275"/>
      <c r="K5" s="275"/>
      <c r="L5" s="275"/>
      <c r="M5" s="275"/>
    </row>
    <row r="6" spans="1:13">
      <c r="B6" s="19">
        <v>1412.9294485241996</v>
      </c>
      <c r="C6" s="30">
        <v>3063.5259041238915</v>
      </c>
      <c r="D6" s="19">
        <v>2795.8333333333335</v>
      </c>
      <c r="E6" s="19">
        <v>932.33333333333337</v>
      </c>
      <c r="F6" s="19">
        <v>489.44930178098008</v>
      </c>
      <c r="G6" s="19">
        <v>77.583333333333329</v>
      </c>
      <c r="I6" s="275"/>
      <c r="J6" s="275"/>
      <c r="K6" s="275"/>
      <c r="L6" s="275"/>
      <c r="M6" s="275"/>
    </row>
    <row r="7" spans="1:13">
      <c r="B7" s="19">
        <v>597.76466973061383</v>
      </c>
      <c r="C7" s="30">
        <v>841.78790071645415</v>
      </c>
      <c r="D7" s="19">
        <v>774.91666666666663</v>
      </c>
      <c r="E7" s="19">
        <v>229.41666666666666</v>
      </c>
      <c r="F7" s="19">
        <v>100.93219162435874</v>
      </c>
      <c r="G7" s="19">
        <v>46.583333333333336</v>
      </c>
      <c r="I7" s="275"/>
      <c r="J7" s="275"/>
      <c r="K7" s="275"/>
      <c r="L7" s="275"/>
      <c r="M7" s="275"/>
    </row>
    <row r="8" spans="1:13">
      <c r="B8" s="19">
        <v>203.51652076316091</v>
      </c>
      <c r="C8" s="30">
        <v>521.82609529865977</v>
      </c>
      <c r="D8" s="19">
        <v>458.83333333333331</v>
      </c>
      <c r="E8" s="19">
        <v>150.83333333333334</v>
      </c>
      <c r="F8" s="19">
        <v>88.36853767263915</v>
      </c>
      <c r="G8" s="19">
        <v>275.58333333333331</v>
      </c>
      <c r="I8" s="275"/>
      <c r="J8" s="275"/>
      <c r="K8" s="275"/>
      <c r="L8" s="275"/>
      <c r="M8" s="275"/>
    </row>
    <row r="9" spans="1:13">
      <c r="B9" s="19">
        <v>182.252439157476</v>
      </c>
      <c r="C9" s="30">
        <v>208.68177311728803</v>
      </c>
      <c r="D9" s="19">
        <v>154.58333333333334</v>
      </c>
      <c r="E9" s="19">
        <v>57.333333333333336</v>
      </c>
      <c r="F9" s="19">
        <v>18.465215812410349</v>
      </c>
      <c r="G9" s="19">
        <v>26.666666666666668</v>
      </c>
    </row>
    <row r="10" spans="1:13" ht="13" customHeight="1">
      <c r="B10" s="19"/>
      <c r="C10" s="30"/>
      <c r="D10" s="19"/>
      <c r="E10" s="19"/>
      <c r="F10" s="19"/>
      <c r="G10" s="19"/>
      <c r="I10" s="275" t="s">
        <v>393</v>
      </c>
      <c r="J10" s="275"/>
      <c r="K10" s="275"/>
      <c r="L10" s="275"/>
      <c r="M10" s="275"/>
    </row>
    <row r="11" spans="1:13">
      <c r="A11" s="130" t="s">
        <v>363</v>
      </c>
      <c r="B11" s="19">
        <v>9.1954516899766912</v>
      </c>
      <c r="C11" s="30">
        <v>38.641124643675546</v>
      </c>
      <c r="D11" s="19">
        <v>26.833333333333332</v>
      </c>
      <c r="E11" s="19">
        <v>9.0833333333333339</v>
      </c>
      <c r="F11" s="19">
        <v>1.5679227307845434</v>
      </c>
      <c r="G11" s="19">
        <v>25.916666666666668</v>
      </c>
      <c r="I11" s="275"/>
      <c r="J11" s="275"/>
      <c r="K11" s="275"/>
      <c r="L11" s="275"/>
      <c r="M11" s="275"/>
    </row>
    <row r="12" spans="1:13">
      <c r="A12" s="130"/>
      <c r="B12" s="19">
        <v>21.835455551138882</v>
      </c>
      <c r="C12" s="30">
        <v>21.582677278316996</v>
      </c>
      <c r="D12" s="19">
        <v>9.1666666666666661</v>
      </c>
      <c r="E12" s="19">
        <v>5.5</v>
      </c>
      <c r="F12" s="19">
        <v>3.8880899065917522</v>
      </c>
      <c r="G12" s="19">
        <v>174.66666666666666</v>
      </c>
      <c r="I12" s="275"/>
      <c r="J12" s="275"/>
      <c r="K12" s="275"/>
      <c r="L12" s="275"/>
      <c r="M12" s="275"/>
    </row>
    <row r="13" spans="1:13">
      <c r="A13" s="130"/>
      <c r="B13" s="19">
        <v>6.9780255549839332</v>
      </c>
      <c r="C13" s="30">
        <v>19.714754230150039</v>
      </c>
      <c r="D13" s="19">
        <v>5</v>
      </c>
      <c r="E13" s="19">
        <v>4.083333333333333</v>
      </c>
      <c r="F13" s="19">
        <v>2.8273491117907894</v>
      </c>
      <c r="G13" s="19">
        <v>66.666666666666671</v>
      </c>
    </row>
    <row r="14" spans="1:13">
      <c r="A14" s="130"/>
      <c r="B14" s="19">
        <v>14.374255712478252</v>
      </c>
      <c r="C14" s="30">
        <v>15.461766055202032</v>
      </c>
      <c r="D14" s="19">
        <v>5.083333333333333</v>
      </c>
      <c r="E14" s="19">
        <v>2.5833333333333335</v>
      </c>
      <c r="F14" s="19">
        <v>3.050146105517586</v>
      </c>
      <c r="G14" s="19">
        <v>78.166666666666671</v>
      </c>
    </row>
    <row r="15" spans="1:13">
      <c r="A15" s="130"/>
      <c r="B15" s="19">
        <v>12.321518669175346</v>
      </c>
      <c r="C15" s="30">
        <v>28.108967969810919</v>
      </c>
      <c r="D15" s="19">
        <v>21.333333333333332</v>
      </c>
      <c r="E15" s="19">
        <v>8.9166666666666661</v>
      </c>
      <c r="F15" s="19">
        <v>2.6283333472394683</v>
      </c>
      <c r="G15" s="19">
        <v>37.75</v>
      </c>
    </row>
    <row r="16" spans="1:13">
      <c r="A16" s="130"/>
      <c r="B16" s="19">
        <v>17.424053793489282</v>
      </c>
      <c r="C16" s="30">
        <v>34.215687689826872</v>
      </c>
      <c r="D16" s="19">
        <v>17.25</v>
      </c>
      <c r="E16" s="19">
        <v>6.666666666666667</v>
      </c>
      <c r="F16" s="19">
        <v>2.031293166240542</v>
      </c>
      <c r="G16" s="19">
        <v>105.08333333333333</v>
      </c>
    </row>
    <row r="17" spans="1:10">
      <c r="A17" s="130"/>
      <c r="B17" s="19">
        <v>1.1104634301464438</v>
      </c>
      <c r="C17" s="30">
        <v>42.156117593134489</v>
      </c>
      <c r="D17" s="19">
        <v>55.916666666666664</v>
      </c>
      <c r="E17" s="19">
        <v>19.833333333333332</v>
      </c>
      <c r="F17" s="19">
        <v>1.2536065916764152</v>
      </c>
      <c r="G17" s="19">
        <v>36.166666666666664</v>
      </c>
    </row>
    <row r="18" spans="1:10">
      <c r="A18" s="130"/>
      <c r="B18" s="19">
        <v>5.3957030380504056</v>
      </c>
      <c r="C18" s="30">
        <v>13.933997260071846</v>
      </c>
      <c r="D18" s="19">
        <v>7</v>
      </c>
      <c r="E18" s="19">
        <v>3.8333333333333335</v>
      </c>
      <c r="F18" s="19">
        <v>3.6540197868319821</v>
      </c>
      <c r="G18" s="19">
        <v>125.75</v>
      </c>
    </row>
    <row r="19" spans="1:10">
      <c r="A19" s="130"/>
      <c r="B19" s="133"/>
      <c r="C19" s="30"/>
      <c r="D19" s="19"/>
      <c r="E19" s="19"/>
      <c r="F19" s="19"/>
      <c r="G19" s="19"/>
    </row>
    <row r="20" spans="1:10">
      <c r="A20" s="130" t="s">
        <v>364</v>
      </c>
      <c r="B20" s="168">
        <f>(AVERAGE(B11:B18))+(2*STDEV(B11:B18))</f>
        <v>24.610302689510817</v>
      </c>
      <c r="C20" s="30">
        <v>50.685709840499591</v>
      </c>
      <c r="D20" s="19">
        <v>53.640626648286933</v>
      </c>
      <c r="E20" s="19">
        <v>19.583333333333332</v>
      </c>
      <c r="F20" s="19">
        <v>6.0770139878753362</v>
      </c>
      <c r="G20" s="19">
        <v>190.73298849605018</v>
      </c>
    </row>
    <row r="23" spans="1:10" s="131" customFormat="1">
      <c r="C23" s="132"/>
      <c r="D23" s="132"/>
      <c r="E23" s="132"/>
      <c r="F23" s="132"/>
      <c r="G23" s="132"/>
    </row>
    <row r="24" spans="1:10">
      <c r="A24" t="s">
        <v>367</v>
      </c>
    </row>
    <row r="26" spans="1:10">
      <c r="C26" s="129">
        <v>111411</v>
      </c>
      <c r="D26" s="129">
        <v>121811</v>
      </c>
      <c r="E26" s="129">
        <v>32113</v>
      </c>
      <c r="F26" s="129">
        <v>42313</v>
      </c>
      <c r="G26" s="129">
        <v>60513</v>
      </c>
      <c r="I26" s="130" t="s">
        <v>368</v>
      </c>
      <c r="J26" t="s">
        <v>369</v>
      </c>
    </row>
    <row r="27" spans="1:10">
      <c r="C27" s="8">
        <v>1</v>
      </c>
      <c r="D27" s="8">
        <v>1</v>
      </c>
      <c r="E27" s="8">
        <v>1</v>
      </c>
      <c r="F27" s="8">
        <v>1</v>
      </c>
      <c r="G27" s="8">
        <v>1</v>
      </c>
      <c r="I27" s="133">
        <v>1</v>
      </c>
    </row>
    <row r="28" spans="1:10">
      <c r="E28" s="8">
        <v>2</v>
      </c>
      <c r="F28" s="8">
        <v>2</v>
      </c>
      <c r="G28" s="8">
        <v>2</v>
      </c>
      <c r="I28" s="133">
        <v>2</v>
      </c>
    </row>
    <row r="29" spans="1:10">
      <c r="G29" s="8">
        <v>7</v>
      </c>
      <c r="I29" s="130"/>
    </row>
    <row r="30" spans="1:10">
      <c r="D30" s="8">
        <v>13</v>
      </c>
      <c r="E30" s="8">
        <v>13</v>
      </c>
      <c r="G30" s="8">
        <v>13</v>
      </c>
      <c r="I30" s="133">
        <v>13</v>
      </c>
    </row>
    <row r="31" spans="1:10">
      <c r="C31" s="8">
        <v>18</v>
      </c>
      <c r="D31" s="8">
        <v>18</v>
      </c>
      <c r="F31" s="8">
        <v>18</v>
      </c>
      <c r="G31" s="8">
        <v>18</v>
      </c>
      <c r="I31" s="133">
        <v>18</v>
      </c>
    </row>
    <row r="32" spans="1:10">
      <c r="G32" s="8">
        <v>26</v>
      </c>
      <c r="I32" s="130"/>
    </row>
    <row r="33" spans="3:9">
      <c r="C33" s="8">
        <v>28</v>
      </c>
      <c r="D33" s="8">
        <v>28</v>
      </c>
      <c r="E33" s="8">
        <v>28</v>
      </c>
      <c r="F33" s="8">
        <v>28</v>
      </c>
      <c r="G33" s="8">
        <v>28</v>
      </c>
      <c r="I33" s="133">
        <v>28</v>
      </c>
    </row>
    <row r="34" spans="3:9">
      <c r="D34" s="8">
        <v>33</v>
      </c>
      <c r="I34" s="130"/>
    </row>
    <row r="35" spans="3:9">
      <c r="C35" s="8">
        <v>41</v>
      </c>
      <c r="D35" s="8">
        <v>41</v>
      </c>
      <c r="E35" s="8">
        <v>41</v>
      </c>
      <c r="F35" s="8">
        <v>41</v>
      </c>
      <c r="G35" s="8">
        <v>41</v>
      </c>
      <c r="I35" s="133">
        <v>41</v>
      </c>
    </row>
    <row r="36" spans="3:9">
      <c r="C36" s="8">
        <v>42</v>
      </c>
      <c r="D36" s="8">
        <v>42</v>
      </c>
      <c r="E36" s="8">
        <v>42</v>
      </c>
      <c r="F36" s="8">
        <v>42</v>
      </c>
      <c r="G36" s="8">
        <v>42</v>
      </c>
      <c r="I36" s="133">
        <v>42</v>
      </c>
    </row>
    <row r="37" spans="3:9">
      <c r="F37" s="8">
        <v>43</v>
      </c>
      <c r="G37" s="8">
        <v>43</v>
      </c>
      <c r="I37" s="133">
        <v>43</v>
      </c>
    </row>
    <row r="38" spans="3:9">
      <c r="C38" s="8">
        <v>44</v>
      </c>
      <c r="D38" s="8">
        <v>44</v>
      </c>
      <c r="E38" s="8">
        <v>44</v>
      </c>
      <c r="F38" s="8">
        <v>44</v>
      </c>
      <c r="G38" s="8">
        <v>44</v>
      </c>
      <c r="I38" s="133">
        <v>44</v>
      </c>
    </row>
    <row r="39" spans="3:9">
      <c r="C39" s="8">
        <v>46</v>
      </c>
      <c r="D39" s="8">
        <v>46</v>
      </c>
      <c r="E39" s="8">
        <v>46</v>
      </c>
      <c r="F39" s="8">
        <v>46</v>
      </c>
      <c r="I39" s="133">
        <v>46</v>
      </c>
    </row>
    <row r="40" spans="3:9">
      <c r="C40" s="8">
        <v>49</v>
      </c>
      <c r="D40" s="8">
        <v>49</v>
      </c>
      <c r="E40" s="8">
        <v>49</v>
      </c>
      <c r="F40" s="8">
        <v>49</v>
      </c>
      <c r="G40" s="8">
        <v>49</v>
      </c>
      <c r="I40" s="133">
        <v>49</v>
      </c>
    </row>
    <row r="41" spans="3:9">
      <c r="C41" s="8">
        <v>50</v>
      </c>
      <c r="D41" s="8">
        <v>50</v>
      </c>
      <c r="E41" s="8">
        <v>50</v>
      </c>
      <c r="F41" s="8">
        <v>50</v>
      </c>
      <c r="G41" s="8">
        <v>50</v>
      </c>
      <c r="I41" s="133">
        <v>50</v>
      </c>
    </row>
    <row r="42" spans="3:9">
      <c r="C42" s="8">
        <v>51</v>
      </c>
      <c r="D42" s="8">
        <v>51</v>
      </c>
      <c r="E42" s="8">
        <v>51</v>
      </c>
      <c r="F42" s="8">
        <v>51</v>
      </c>
      <c r="G42" s="8">
        <v>51</v>
      </c>
      <c r="I42" s="133">
        <v>51</v>
      </c>
    </row>
    <row r="43" spans="3:9">
      <c r="C43" s="8">
        <v>56</v>
      </c>
      <c r="D43" s="8">
        <v>56</v>
      </c>
      <c r="E43" s="8">
        <v>56</v>
      </c>
      <c r="F43" s="8">
        <v>56</v>
      </c>
      <c r="G43" s="8">
        <v>56</v>
      </c>
      <c r="I43" s="133">
        <v>56</v>
      </c>
    </row>
  </sheetData>
  <mergeCells count="2">
    <mergeCell ref="I4:M8"/>
    <mergeCell ref="I10:M1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61"/>
  <sheetViews>
    <sheetView workbookViewId="0">
      <selection sqref="A1:XFD1048576"/>
    </sheetView>
  </sheetViews>
  <sheetFormatPr baseColWidth="10" defaultRowHeight="15" x14ac:dyDescent="0"/>
  <cols>
    <col min="2" max="2" width="23.6640625" customWidth="1"/>
    <col min="3" max="3" width="7" hidden="1" customWidth="1"/>
    <col min="4" max="4" width="6.33203125" hidden="1" customWidth="1"/>
    <col min="5" max="5" width="7" hidden="1" customWidth="1"/>
    <col min="6" max="6" width="7" customWidth="1"/>
    <col min="7" max="7" width="5.6640625" hidden="1" customWidth="1"/>
    <col min="8" max="8" width="5" style="43" hidden="1" customWidth="1"/>
    <col min="9" max="9" width="8" style="43" hidden="1" customWidth="1"/>
    <col min="10" max="10" width="7.83203125" style="43" customWidth="1"/>
    <col min="11" max="11" width="6.1640625" hidden="1" customWidth="1"/>
    <col min="12" max="12" width="5" style="43" hidden="1" customWidth="1"/>
    <col min="13" max="13" width="7" style="43" hidden="1" customWidth="1"/>
    <col min="14" max="14" width="7" style="43" customWidth="1"/>
    <col min="15" max="15" width="4.5" hidden="1" customWidth="1"/>
    <col min="16" max="16" width="5" style="43" hidden="1" customWidth="1"/>
    <col min="17" max="17" width="7" style="43" hidden="1" customWidth="1"/>
    <col min="18" max="18" width="6.5" customWidth="1"/>
    <col min="19" max="19" width="6.5" hidden="1" customWidth="1"/>
    <col min="20" max="20" width="6.1640625" hidden="1" customWidth="1"/>
    <col min="21" max="21" width="7" hidden="1" customWidth="1"/>
    <col min="22" max="22" width="7.5" customWidth="1"/>
    <col min="23" max="23" width="4.6640625" hidden="1" customWidth="1"/>
    <col min="24" max="24" width="5" hidden="1" customWidth="1"/>
    <col min="25" max="25" width="7" hidden="1" customWidth="1"/>
    <col min="26" max="26" width="6.33203125" bestFit="1" customWidth="1"/>
    <col min="27" max="27" width="4.5" hidden="1" customWidth="1"/>
    <col min="28" max="28" width="5" style="43" hidden="1" customWidth="1"/>
    <col min="29" max="29" width="7" style="43" hidden="1" customWidth="1"/>
    <col min="30" max="30" width="6.33203125" bestFit="1" customWidth="1"/>
    <col min="31" max="31" width="4.5" hidden="1" customWidth="1"/>
    <col min="32" max="32" width="7.5" style="43" hidden="1" customWidth="1"/>
    <col min="33" max="33" width="7" style="43" hidden="1" customWidth="1"/>
    <col min="34" max="34" width="6.33203125" bestFit="1" customWidth="1"/>
    <col min="35" max="35" width="4.5" hidden="1" customWidth="1"/>
    <col min="36" max="36" width="7.83203125" hidden="1" customWidth="1"/>
    <col min="37" max="37" width="7" hidden="1" customWidth="1"/>
    <col min="38" max="38" width="7.5" customWidth="1"/>
    <col min="39" max="39" width="4.5" hidden="1" customWidth="1"/>
    <col min="40" max="40" width="5" hidden="1" customWidth="1"/>
    <col min="41" max="41" width="7.5" hidden="1" customWidth="1"/>
    <col min="42" max="42" width="6.33203125" bestFit="1" customWidth="1"/>
    <col min="43" max="43" width="4.5" hidden="1" customWidth="1"/>
    <col min="44" max="44" width="5" hidden="1" customWidth="1"/>
    <col min="45" max="45" width="7" hidden="1" customWidth="1"/>
    <col min="46" max="46" width="6.33203125" bestFit="1" customWidth="1"/>
    <col min="47" max="47" width="4.5" hidden="1" customWidth="1"/>
    <col min="48" max="48" width="5" hidden="1" customWidth="1"/>
    <col min="49" max="49" width="7" hidden="1" customWidth="1"/>
    <col min="50" max="50" width="8.5" customWidth="1"/>
    <col min="51" max="51" width="10.83203125" hidden="1" customWidth="1"/>
    <col min="52" max="52" width="10.83203125" style="43" hidden="1" customWidth="1"/>
    <col min="53" max="53" width="10.83203125" hidden="1" customWidth="1"/>
    <col min="54" max="54" width="6.5" customWidth="1"/>
    <col min="55" max="55" width="10.83203125" hidden="1" customWidth="1"/>
    <col min="56" max="57" width="10.83203125" style="43" hidden="1" customWidth="1"/>
    <col min="58" max="58" width="5.83203125" style="43" customWidth="1"/>
    <col min="59" max="59" width="10.83203125" hidden="1" customWidth="1"/>
    <col min="60" max="61" width="10.83203125" style="43" hidden="1" customWidth="1"/>
    <col min="62" max="62" width="4.5" customWidth="1"/>
    <col min="63" max="63" width="10.83203125" hidden="1" customWidth="1"/>
    <col min="64" max="65" width="10.83203125" style="43" hidden="1" customWidth="1"/>
    <col min="66" max="66" width="5.6640625" customWidth="1"/>
    <col min="67" max="67" width="6.33203125" hidden="1" customWidth="1"/>
    <col min="68" max="68" width="5.6640625" style="43" hidden="1" customWidth="1"/>
    <col min="69" max="69" width="7" hidden="1" customWidth="1"/>
    <col min="70" max="70" width="6.33203125" customWidth="1"/>
    <col min="71" max="71" width="5.5" hidden="1" customWidth="1"/>
    <col min="72" max="72" width="5.83203125" style="43" hidden="1" customWidth="1"/>
    <col min="73" max="73" width="7" hidden="1" customWidth="1"/>
    <col min="74" max="74" width="6.33203125" customWidth="1"/>
    <col min="75" max="75" width="5.5" hidden="1" customWidth="1"/>
    <col min="76" max="76" width="5.6640625" style="43" hidden="1" customWidth="1"/>
    <col min="77" max="77" width="7" hidden="1" customWidth="1"/>
    <col min="78" max="78" width="6" customWidth="1"/>
    <col min="79" max="79" width="6" hidden="1" customWidth="1"/>
    <col min="80" max="80" width="5" style="43" hidden="1" customWidth="1"/>
    <col min="81" max="81" width="7" hidden="1" customWidth="1"/>
    <col min="82" max="82" width="7.1640625" customWidth="1"/>
    <col min="83" max="83" width="4.5" hidden="1" customWidth="1"/>
    <col min="84" max="84" width="5" hidden="1" customWidth="1"/>
    <col min="85" max="85" width="7" hidden="1" customWidth="1"/>
    <col min="86" max="86" width="6.33203125" customWidth="1"/>
    <col min="87" max="87" width="4.5" hidden="1" customWidth="1"/>
    <col min="88" max="88" width="5" hidden="1" customWidth="1"/>
    <col min="89" max="89" width="7" hidden="1" customWidth="1"/>
    <col min="90" max="90" width="6.33203125" bestFit="1" customWidth="1"/>
    <col min="91" max="91" width="4.5" hidden="1" customWidth="1"/>
    <col min="92" max="92" width="5" hidden="1" customWidth="1"/>
    <col min="93" max="93" width="7" hidden="1" customWidth="1"/>
    <col min="94" max="94" width="6.1640625" customWidth="1"/>
    <col min="95" max="95" width="4.5" hidden="1" customWidth="1"/>
    <col min="96" max="96" width="5" hidden="1" customWidth="1"/>
    <col min="97" max="97" width="7" hidden="1" customWidth="1"/>
    <col min="98" max="98" width="6.33203125" bestFit="1" customWidth="1"/>
    <col min="99" max="99" width="10.83203125" style="87" hidden="1" customWidth="1"/>
    <col min="100" max="100" width="10.83203125" style="87"/>
    <col min="102" max="102" width="10.83203125" customWidth="1"/>
  </cols>
  <sheetData>
    <row r="1" spans="1:102">
      <c r="C1" s="276">
        <v>100511</v>
      </c>
      <c r="D1" s="276"/>
      <c r="E1" s="276"/>
      <c r="F1" s="276"/>
      <c r="G1" s="276"/>
      <c r="H1" s="276"/>
      <c r="I1" s="276"/>
      <c r="J1" s="276"/>
      <c r="K1" s="276"/>
      <c r="L1" s="276"/>
      <c r="M1" s="276"/>
      <c r="N1" s="276"/>
      <c r="O1" s="276"/>
      <c r="P1" s="276"/>
      <c r="Q1" s="276"/>
      <c r="R1" s="276"/>
      <c r="S1" s="276">
        <v>111411</v>
      </c>
      <c r="T1" s="276"/>
      <c r="U1" s="276"/>
      <c r="V1" s="276"/>
      <c r="W1" s="276"/>
      <c r="X1" s="276"/>
      <c r="Y1" s="276"/>
      <c r="Z1" s="276"/>
      <c r="AA1" s="276"/>
      <c r="AB1" s="276"/>
      <c r="AC1" s="276"/>
      <c r="AD1" s="276"/>
      <c r="AE1" s="276"/>
      <c r="AF1" s="276"/>
      <c r="AG1" s="276"/>
      <c r="AH1" s="276"/>
      <c r="AI1" s="276">
        <v>121911</v>
      </c>
      <c r="AJ1" s="276"/>
      <c r="AK1" s="276"/>
      <c r="AL1" s="276"/>
      <c r="AM1" s="276"/>
      <c r="AN1" s="276"/>
      <c r="AO1" s="276"/>
      <c r="AP1" s="276"/>
      <c r="AQ1" s="276"/>
      <c r="AR1" s="276"/>
      <c r="AS1" s="276"/>
      <c r="AT1" s="276"/>
      <c r="AU1" s="276"/>
      <c r="AV1" s="276"/>
      <c r="AW1" s="276"/>
      <c r="AX1" s="276"/>
      <c r="AY1" s="276">
        <v>32113</v>
      </c>
      <c r="AZ1" s="276"/>
      <c r="BA1" s="276"/>
      <c r="BB1" s="276"/>
      <c r="BC1" s="276"/>
      <c r="BD1" s="276"/>
      <c r="BE1" s="276"/>
      <c r="BF1" s="276"/>
      <c r="BG1" s="276"/>
      <c r="BH1" s="276"/>
      <c r="BI1" s="276"/>
      <c r="BJ1" s="276"/>
      <c r="BK1" s="276"/>
      <c r="BL1" s="276"/>
      <c r="BM1" s="276"/>
      <c r="BN1" s="276"/>
      <c r="BO1" s="276">
        <v>42313</v>
      </c>
      <c r="BP1" s="276"/>
      <c r="BQ1" s="276"/>
      <c r="BR1" s="276"/>
      <c r="BS1" s="276"/>
      <c r="BT1" s="276"/>
      <c r="BU1" s="276"/>
      <c r="BV1" s="276"/>
      <c r="BW1" s="276"/>
      <c r="BX1" s="276"/>
      <c r="BY1" s="276"/>
      <c r="BZ1" s="276"/>
      <c r="CA1" s="276"/>
      <c r="CB1" s="276"/>
      <c r="CC1" s="276"/>
      <c r="CD1" s="276"/>
      <c r="CE1" s="276" t="s">
        <v>422</v>
      </c>
      <c r="CF1" s="276"/>
      <c r="CG1" s="276"/>
      <c r="CH1" s="276"/>
      <c r="CI1" s="276"/>
      <c r="CJ1" s="276"/>
      <c r="CK1" s="276"/>
      <c r="CL1" s="276"/>
      <c r="CM1" s="276"/>
      <c r="CN1" s="276"/>
      <c r="CO1" s="276"/>
      <c r="CP1" s="276"/>
      <c r="CQ1" s="276"/>
      <c r="CR1" s="276"/>
      <c r="CS1" s="276"/>
      <c r="CT1" s="276"/>
    </row>
    <row r="2" spans="1:102">
      <c r="C2" s="276" t="s">
        <v>397</v>
      </c>
      <c r="D2" s="276"/>
      <c r="E2" s="276"/>
      <c r="F2" s="276"/>
      <c r="G2" s="276" t="s">
        <v>398</v>
      </c>
      <c r="H2" s="276"/>
      <c r="I2" s="276"/>
      <c r="J2" s="276"/>
      <c r="K2" s="276" t="s">
        <v>399</v>
      </c>
      <c r="L2" s="276"/>
      <c r="M2" s="276"/>
      <c r="N2" s="276"/>
      <c r="O2" s="276" t="s">
        <v>400</v>
      </c>
      <c r="P2" s="276"/>
      <c r="Q2" s="276"/>
      <c r="R2" s="276"/>
      <c r="S2" s="276" t="s">
        <v>401</v>
      </c>
      <c r="T2" s="276"/>
      <c r="U2" s="276"/>
      <c r="V2" s="276"/>
      <c r="W2" s="276" t="s">
        <v>405</v>
      </c>
      <c r="X2" s="276"/>
      <c r="Y2" s="276"/>
      <c r="Z2" s="276"/>
      <c r="AA2" s="276" t="s">
        <v>402</v>
      </c>
      <c r="AB2" s="276"/>
      <c r="AC2" s="276"/>
      <c r="AD2" s="276"/>
      <c r="AE2" s="276" t="s">
        <v>403</v>
      </c>
      <c r="AF2" s="276"/>
      <c r="AG2" s="276"/>
      <c r="AH2" s="276"/>
      <c r="AI2" s="276" t="s">
        <v>407</v>
      </c>
      <c r="AJ2" s="276"/>
      <c r="AK2" s="276"/>
      <c r="AL2" s="276"/>
      <c r="AM2" s="276" t="s">
        <v>403</v>
      </c>
      <c r="AN2" s="276"/>
      <c r="AO2" s="276"/>
      <c r="AP2" s="276"/>
      <c r="AQ2" s="276" t="s">
        <v>408</v>
      </c>
      <c r="AR2" s="276"/>
      <c r="AS2" s="276"/>
      <c r="AT2" s="276"/>
      <c r="AU2" s="276" t="s">
        <v>409</v>
      </c>
      <c r="AV2" s="276"/>
      <c r="AW2" s="276"/>
      <c r="AX2" s="276"/>
      <c r="AY2" s="276" t="s">
        <v>410</v>
      </c>
      <c r="AZ2" s="276"/>
      <c r="BA2" s="276"/>
      <c r="BB2" s="276"/>
      <c r="BC2" s="276" t="s">
        <v>411</v>
      </c>
      <c r="BD2" s="276"/>
      <c r="BE2" s="276"/>
      <c r="BF2" s="276"/>
      <c r="BG2" s="276" t="s">
        <v>412</v>
      </c>
      <c r="BH2" s="276"/>
      <c r="BI2" s="276"/>
      <c r="BJ2" s="276"/>
      <c r="BK2" s="276" t="s">
        <v>413</v>
      </c>
      <c r="BL2" s="276"/>
      <c r="BM2" s="276"/>
      <c r="BN2" s="276"/>
      <c r="BO2" s="276" t="s">
        <v>414</v>
      </c>
      <c r="BP2" s="276"/>
      <c r="BQ2" s="276"/>
      <c r="BR2" s="276"/>
      <c r="BS2" s="276" t="s">
        <v>415</v>
      </c>
      <c r="BT2" s="276"/>
      <c r="BU2" s="276"/>
      <c r="BV2" s="276"/>
      <c r="BW2" s="276" t="s">
        <v>416</v>
      </c>
      <c r="BX2" s="276"/>
      <c r="BY2" s="276"/>
      <c r="BZ2" s="276"/>
      <c r="CA2" s="276" t="s">
        <v>417</v>
      </c>
      <c r="CB2" s="276"/>
      <c r="CC2" s="276"/>
      <c r="CD2" s="276"/>
      <c r="CE2" s="276" t="s">
        <v>418</v>
      </c>
      <c r="CF2" s="276"/>
      <c r="CG2" s="276"/>
      <c r="CH2" s="276"/>
      <c r="CI2" s="276" t="s">
        <v>419</v>
      </c>
      <c r="CJ2" s="276"/>
      <c r="CK2" s="276"/>
      <c r="CL2" s="276"/>
      <c r="CM2" s="276" t="s">
        <v>420</v>
      </c>
      <c r="CN2" s="276"/>
      <c r="CO2" s="276"/>
      <c r="CP2" s="276"/>
      <c r="CQ2" s="276" t="s">
        <v>421</v>
      </c>
      <c r="CR2" s="276"/>
      <c r="CS2" s="276"/>
      <c r="CT2" s="276"/>
    </row>
    <row r="3" spans="1:102">
      <c r="C3" t="s">
        <v>394</v>
      </c>
      <c r="D3" t="s">
        <v>395</v>
      </c>
      <c r="E3" t="s">
        <v>203</v>
      </c>
      <c r="F3" t="s">
        <v>396</v>
      </c>
      <c r="G3" t="s">
        <v>394</v>
      </c>
      <c r="H3" s="43" t="s">
        <v>395</v>
      </c>
      <c r="I3" s="43" t="s">
        <v>203</v>
      </c>
      <c r="J3" s="43" t="s">
        <v>396</v>
      </c>
      <c r="K3" t="s">
        <v>394</v>
      </c>
      <c r="L3" s="43" t="s">
        <v>395</v>
      </c>
      <c r="M3" s="43" t="s">
        <v>203</v>
      </c>
      <c r="N3" s="43" t="s">
        <v>396</v>
      </c>
      <c r="O3" t="s">
        <v>394</v>
      </c>
      <c r="P3" s="43" t="s">
        <v>395</v>
      </c>
      <c r="Q3" s="43" t="s">
        <v>203</v>
      </c>
      <c r="R3" s="43" t="s">
        <v>396</v>
      </c>
      <c r="S3" t="s">
        <v>394</v>
      </c>
      <c r="T3" t="s">
        <v>395</v>
      </c>
      <c r="U3" t="s">
        <v>203</v>
      </c>
      <c r="V3" t="s">
        <v>396</v>
      </c>
      <c r="W3" t="s">
        <v>394</v>
      </c>
      <c r="X3" s="43" t="s">
        <v>395</v>
      </c>
      <c r="Y3" s="43" t="s">
        <v>203</v>
      </c>
      <c r="Z3" s="43" t="s">
        <v>396</v>
      </c>
      <c r="AA3" t="s">
        <v>394</v>
      </c>
      <c r="AB3" s="43" t="s">
        <v>395</v>
      </c>
      <c r="AC3" s="43" t="s">
        <v>203</v>
      </c>
      <c r="AD3" s="43" t="s">
        <v>396</v>
      </c>
      <c r="AE3" t="s">
        <v>394</v>
      </c>
      <c r="AF3" s="43" t="s">
        <v>395</v>
      </c>
      <c r="AG3" s="43" t="s">
        <v>203</v>
      </c>
      <c r="AH3" s="43" t="s">
        <v>396</v>
      </c>
      <c r="AI3" t="s">
        <v>394</v>
      </c>
      <c r="AJ3" t="s">
        <v>395</v>
      </c>
      <c r="AK3" t="s">
        <v>203</v>
      </c>
      <c r="AL3" t="s">
        <v>396</v>
      </c>
      <c r="AM3" t="s">
        <v>394</v>
      </c>
      <c r="AN3" s="43" t="s">
        <v>395</v>
      </c>
      <c r="AO3" s="43" t="s">
        <v>203</v>
      </c>
      <c r="AP3" s="43" t="s">
        <v>396</v>
      </c>
      <c r="AQ3" t="s">
        <v>394</v>
      </c>
      <c r="AR3" s="43" t="s">
        <v>395</v>
      </c>
      <c r="AS3" s="43" t="s">
        <v>203</v>
      </c>
      <c r="AT3" s="43" t="s">
        <v>396</v>
      </c>
      <c r="AU3" t="s">
        <v>394</v>
      </c>
      <c r="AV3" s="43" t="s">
        <v>395</v>
      </c>
      <c r="AW3" s="43" t="s">
        <v>203</v>
      </c>
      <c r="AX3" s="43" t="s">
        <v>396</v>
      </c>
      <c r="AY3" t="s">
        <v>394</v>
      </c>
      <c r="AZ3" s="43" t="s">
        <v>395</v>
      </c>
      <c r="BA3" t="s">
        <v>203</v>
      </c>
      <c r="BB3" t="s">
        <v>396</v>
      </c>
      <c r="BC3" t="s">
        <v>394</v>
      </c>
      <c r="BD3" s="43" t="s">
        <v>395</v>
      </c>
      <c r="BE3" s="43" t="s">
        <v>203</v>
      </c>
      <c r="BF3" s="43" t="s">
        <v>396</v>
      </c>
      <c r="BG3" t="s">
        <v>394</v>
      </c>
      <c r="BH3" s="43" t="s">
        <v>395</v>
      </c>
      <c r="BI3" s="43" t="s">
        <v>203</v>
      </c>
      <c r="BJ3" s="43" t="s">
        <v>396</v>
      </c>
      <c r="BK3" t="s">
        <v>394</v>
      </c>
      <c r="BL3" s="43" t="s">
        <v>395</v>
      </c>
      <c r="BM3" s="43" t="s">
        <v>203</v>
      </c>
      <c r="BN3" s="43" t="s">
        <v>396</v>
      </c>
      <c r="BO3" t="s">
        <v>394</v>
      </c>
      <c r="BP3" s="43" t="s">
        <v>395</v>
      </c>
      <c r="BQ3" t="s">
        <v>203</v>
      </c>
      <c r="BR3" t="s">
        <v>396</v>
      </c>
      <c r="BS3" t="s">
        <v>394</v>
      </c>
      <c r="BT3" s="43" t="s">
        <v>395</v>
      </c>
      <c r="BU3" s="43" t="s">
        <v>203</v>
      </c>
      <c r="BV3" s="43" t="s">
        <v>396</v>
      </c>
      <c r="BW3" t="s">
        <v>394</v>
      </c>
      <c r="BX3" s="43" t="s">
        <v>395</v>
      </c>
      <c r="BY3" s="43" t="s">
        <v>203</v>
      </c>
      <c r="BZ3" s="43" t="s">
        <v>396</v>
      </c>
      <c r="CA3" t="s">
        <v>394</v>
      </c>
      <c r="CB3" s="43" t="s">
        <v>395</v>
      </c>
      <c r="CC3" s="43" t="s">
        <v>203</v>
      </c>
      <c r="CD3" s="43" t="s">
        <v>396</v>
      </c>
      <c r="CE3" t="s">
        <v>394</v>
      </c>
      <c r="CF3" s="43" t="s">
        <v>395</v>
      </c>
      <c r="CG3" t="s">
        <v>203</v>
      </c>
      <c r="CH3" t="s">
        <v>396</v>
      </c>
      <c r="CI3" t="s">
        <v>394</v>
      </c>
      <c r="CJ3" s="43" t="s">
        <v>395</v>
      </c>
      <c r="CK3" s="43" t="s">
        <v>203</v>
      </c>
      <c r="CL3" s="43" t="s">
        <v>396</v>
      </c>
      <c r="CM3" t="s">
        <v>394</v>
      </c>
      <c r="CN3" s="43" t="s">
        <v>395</v>
      </c>
      <c r="CO3" s="43" t="s">
        <v>203</v>
      </c>
      <c r="CP3" s="43" t="s">
        <v>396</v>
      </c>
      <c r="CQ3" t="s">
        <v>394</v>
      </c>
      <c r="CR3" s="43" t="s">
        <v>395</v>
      </c>
      <c r="CS3" s="43" t="s">
        <v>203</v>
      </c>
      <c r="CT3" s="43" t="s">
        <v>396</v>
      </c>
      <c r="CU3" s="89" t="s">
        <v>426</v>
      </c>
      <c r="CV3" s="89" t="s">
        <v>428</v>
      </c>
      <c r="CW3" s="43" t="s">
        <v>423</v>
      </c>
      <c r="CX3" s="43" t="s">
        <v>424</v>
      </c>
    </row>
    <row r="4" spans="1:102" hidden="1">
      <c r="A4">
        <v>1</v>
      </c>
      <c r="B4" t="s">
        <v>41</v>
      </c>
      <c r="C4" s="116">
        <f>'100512'!D35</f>
        <v>259.86032757737399</v>
      </c>
      <c r="D4" s="43">
        <f>'100512'!F35/'100512'!D35</f>
        <v>2.5967131173133994E-2</v>
      </c>
      <c r="E4" s="43">
        <f>'100512'!I35</f>
        <v>0.3077841153165789</v>
      </c>
      <c r="F4" s="43">
        <f>IF(AND(C4&gt;100,D4&lt;=0.25),E4,".")</f>
        <v>0.3077841153165789</v>
      </c>
      <c r="G4" s="116">
        <f>'100512'!K35</f>
        <v>255.42665569666542</v>
      </c>
      <c r="H4" s="43">
        <f>'100512'!M35/'100512'!K35</f>
        <v>2.8261813789334952E-2</v>
      </c>
      <c r="I4" s="43">
        <f>'100512'!P35</f>
        <v>0.23328602015615468</v>
      </c>
      <c r="J4" s="43">
        <f>IF(AND(G4&gt;100,H4&lt;=0.25),I4,".")</f>
        <v>0.23328602015615468</v>
      </c>
      <c r="K4" s="116">
        <f>'100512'!R35</f>
        <v>344.62714999519557</v>
      </c>
      <c r="L4" s="43">
        <f>'100512'!T35/'100512'!R35</f>
        <v>2.2136465663431918E-2</v>
      </c>
      <c r="M4" s="43">
        <f>'100512'!W35</f>
        <v>0.11077945938118197</v>
      </c>
      <c r="N4" s="43">
        <f>IF(AND(K4&gt;100,L4&lt;=0.25),M4,".")</f>
        <v>0.11077945938118197</v>
      </c>
      <c r="O4" s="116">
        <f>'100512'!Y35</f>
        <v>234.0259475479275</v>
      </c>
      <c r="P4" s="43">
        <f>'100512'!AA35/'100512'!Y35</f>
        <v>1.5054792413265791E-2</v>
      </c>
      <c r="Q4" s="43">
        <f>'100512'!AD35</f>
        <v>8.1711079441342024E-2</v>
      </c>
      <c r="R4" s="43">
        <f>IF(AND(O4&gt;100,P4&lt;=0.25),Q4,".")</f>
        <v>8.1711079441342024E-2</v>
      </c>
      <c r="S4" s="116">
        <f>'111411'!E25</f>
        <v>24</v>
      </c>
      <c r="T4">
        <f>'111411'!F24/'111411'!D24</f>
        <v>0</v>
      </c>
      <c r="U4" s="169">
        <f>'111411'!I24</f>
        <v>0.01</v>
      </c>
      <c r="V4" s="43" t="str">
        <f>IF(AND(S4&gt;100,T4&lt;=0.25),U4,".")</f>
        <v>.</v>
      </c>
      <c r="W4" s="116">
        <f>'111411'!J24</f>
        <v>6</v>
      </c>
      <c r="X4">
        <f>'111411'!L24/'111411'!J24</f>
        <v>0.33333333333333331</v>
      </c>
      <c r="Y4" s="169">
        <f>'111411'!O24</f>
        <v>-0.21</v>
      </c>
      <c r="Z4" s="43" t="str">
        <f>IF(AND(W4&gt;100,X4&lt;=0.25),Y4,".")</f>
        <v>.</v>
      </c>
      <c r="AA4" s="116">
        <f>'111411'!P24</f>
        <v>19</v>
      </c>
      <c r="AB4" s="43">
        <f>'111411'!R24/'111411'!P24</f>
        <v>0.73684210526315785</v>
      </c>
      <c r="AC4" s="43">
        <f>'111411'!U24</f>
        <v>0.01</v>
      </c>
      <c r="AD4" s="43" t="str">
        <f>IF(AND(AA4&gt;100,AB4&lt;=0.25),AC4,".")</f>
        <v>.</v>
      </c>
      <c r="AE4" s="116">
        <f>'111411'!V24</f>
        <v>0</v>
      </c>
      <c r="AF4" s="43" t="s">
        <v>406</v>
      </c>
      <c r="AG4" s="43">
        <f>'111411'!AA24</f>
        <v>0</v>
      </c>
      <c r="AH4" s="43" t="str">
        <f>IF(AND(AE4&gt;100,AF4&lt;=0.25),AG4,".")</f>
        <v>.</v>
      </c>
      <c r="AI4">
        <f>'121911'!D24</f>
        <v>4</v>
      </c>
      <c r="AJ4">
        <f>'121911'!F24/'121911'!D24</f>
        <v>2</v>
      </c>
      <c r="AK4" s="169">
        <f>'121911'!J24</f>
        <v>1.75</v>
      </c>
      <c r="AL4" s="43" t="str">
        <f>IF(AND(AI4&gt;100,AJ4&lt;=0.25),AK4,".")</f>
        <v>.</v>
      </c>
      <c r="AM4">
        <f>'121911'!K24</f>
        <v>2</v>
      </c>
      <c r="AN4">
        <f>'121911'!M24/'121911'!K24</f>
        <v>1</v>
      </c>
      <c r="AO4" s="169" t="e">
        <f>'121911'!Q24</f>
        <v>#DIV/0!</v>
      </c>
      <c r="AP4" s="43" t="str">
        <f>IF(AND(AM4&gt;100,AN4&lt;=0.25),AO4,".")</f>
        <v>.</v>
      </c>
      <c r="AQ4">
        <f>'121911'!R24</f>
        <v>10</v>
      </c>
      <c r="AR4">
        <f>'121911'!T24/'121911'!R24</f>
        <v>0.1</v>
      </c>
      <c r="AS4" s="169">
        <f>'121911'!X24</f>
        <v>1.4444444444444444</v>
      </c>
      <c r="AT4" s="43" t="str">
        <f>IF(AND(AQ4&gt;100,AR4&lt;=0.25),AS4,".")</f>
        <v>.</v>
      </c>
      <c r="AU4">
        <f>'121911'!Y24</f>
        <v>3</v>
      </c>
      <c r="AV4">
        <f>'121911'!AA24/'121911'!Y24</f>
        <v>2.3333333333333335</v>
      </c>
      <c r="AW4">
        <f>'121911'!AD24</f>
        <v>0.25</v>
      </c>
      <c r="AX4" s="43" t="str">
        <f>IF(AND(AU4&gt;100,AV4&lt;=0.25),AW4,".")</f>
        <v>.</v>
      </c>
      <c r="AY4" s="116">
        <f>'032113'!C24</f>
        <v>2</v>
      </c>
      <c r="AZ4" s="43">
        <f>'032113'!E24/'032113'!C24</f>
        <v>1</v>
      </c>
      <c r="BA4" s="169" t="e">
        <f>'032113'!H24</f>
        <v>#DIV/0!</v>
      </c>
      <c r="BB4" s="43" t="str">
        <f>IF(AND(AY4&gt;100,AZ4&lt;=0.25),BA4,".")</f>
        <v>.</v>
      </c>
      <c r="BC4" s="116">
        <f>'032113'!I24</f>
        <v>9</v>
      </c>
      <c r="BD4" s="43">
        <f>'032113'!K24/'032113'!I24</f>
        <v>0</v>
      </c>
      <c r="BE4" s="43">
        <f>'032113'!N24</f>
        <v>0.44444444444444442</v>
      </c>
      <c r="BF4" s="43" t="str">
        <f>IF(AND(BC4&gt;100,BD4&lt;=0.25),BE4,".")</f>
        <v>.</v>
      </c>
      <c r="BG4" s="116">
        <f>'032113'!P24</f>
        <v>23</v>
      </c>
      <c r="BH4" s="43">
        <f>'032113'!R24/'032113'!P24</f>
        <v>4.3478260869565216E-2</v>
      </c>
      <c r="BI4" s="43">
        <f>'032113'!U24</f>
        <v>0.5</v>
      </c>
      <c r="BJ4" s="43" t="str">
        <f>IF(AND(BG4&gt;100,BH4&lt;=0.25),BI4,".")</f>
        <v>.</v>
      </c>
      <c r="BK4" s="116">
        <f>'032113'!W24</f>
        <v>75</v>
      </c>
      <c r="BL4" s="43">
        <f>'032113'!Y24/'032113'!W24</f>
        <v>2.6666666666666668E-2</v>
      </c>
      <c r="BM4" s="43">
        <f>'032113'!AB24</f>
        <v>0.45205479452054792</v>
      </c>
      <c r="BN4" s="43" t="str">
        <f>IF(AND(BK4&gt;100,BL4&lt;=0.25),BM4,".")</f>
        <v>.</v>
      </c>
      <c r="BO4" s="116">
        <f>'042313'!C24</f>
        <v>17</v>
      </c>
      <c r="BP4" s="43">
        <f>'042313'!E24/'042313'!C24</f>
        <v>0.17647058823529413</v>
      </c>
      <c r="BQ4" s="169">
        <f>'042313'!I24</f>
        <v>0.35</v>
      </c>
      <c r="BR4" s="43" t="str">
        <f>IF(AND(BO4&gt;100,BP4&lt;=0.25),BQ4,".")</f>
        <v>.</v>
      </c>
      <c r="BS4" s="116">
        <f>'042313'!K24</f>
        <v>3</v>
      </c>
      <c r="BT4" s="43">
        <f>'042313'!M24/'042313'!K24</f>
        <v>0</v>
      </c>
      <c r="BU4" s="169">
        <f>'042313'!Q24</f>
        <v>1.1100000000000001</v>
      </c>
      <c r="BV4" s="43" t="str">
        <f>IF(AND(BS4&gt;100,BT4&lt;=0.25),BU4,".")</f>
        <v>.</v>
      </c>
      <c r="BW4" s="116">
        <f>'042313'!S24</f>
        <v>2</v>
      </c>
      <c r="BX4" s="43">
        <f>'042313'!U24/'042313'!S24</f>
        <v>1.5</v>
      </c>
      <c r="BY4" s="169">
        <f>'042313'!Y24</f>
        <v>1.06</v>
      </c>
      <c r="BZ4" s="43" t="str">
        <f>IF(AND(BW4&gt;100,BX4&lt;=0.25),BY4,".")</f>
        <v>.</v>
      </c>
      <c r="CA4" s="116">
        <f>'042313'!AA24</f>
        <v>5</v>
      </c>
      <c r="CB4" s="43">
        <f>'042313'!AC24/'042313'!AA24</f>
        <v>0.4</v>
      </c>
      <c r="CC4" s="169">
        <f>'042313'!AG24</f>
        <v>0.02</v>
      </c>
      <c r="CD4" s="43" t="str">
        <f>IF(AND(CA4&gt;100,CB4&lt;=0.25),CC4,".")</f>
        <v>.</v>
      </c>
      <c r="CE4">
        <f>'060513'!D39</f>
        <v>67</v>
      </c>
      <c r="CF4">
        <f>'060513'!F39/'060513'!D39</f>
        <v>0.4925373134328358</v>
      </c>
      <c r="CG4" s="169">
        <f>'060513'!J39</f>
        <v>-0.6470588235294118</v>
      </c>
      <c r="CH4" s="43" t="str">
        <f>IF(AND(CE4&gt;200,CF4&lt;=0.25),CG4,".")</f>
        <v>.</v>
      </c>
      <c r="CI4">
        <f>'060513'!K39</f>
        <v>137</v>
      </c>
      <c r="CJ4">
        <f>'060513'!M39/'060513'!K39</f>
        <v>0.10218978102189781</v>
      </c>
      <c r="CK4" s="169">
        <f>'060513'!Q39</f>
        <v>2.4390243902439025E-2</v>
      </c>
      <c r="CL4" s="43" t="str">
        <f>IF(AND(CI4&gt;200,CJ4&lt;=0.25),CK4,".")</f>
        <v>.</v>
      </c>
      <c r="CM4">
        <f>'060513'!S39</f>
        <v>108</v>
      </c>
      <c r="CN4">
        <f>'060513'!U39/'060513'!S39</f>
        <v>0.37962962962962965</v>
      </c>
      <c r="CO4" s="169">
        <f>'060513'!Y39</f>
        <v>-2.9850746268656716E-2</v>
      </c>
      <c r="CP4" s="43" t="str">
        <f>IF(AND(CM4&gt;200,CN4&lt;=0.25),CO4,".")</f>
        <v>.</v>
      </c>
      <c r="CQ4">
        <f>'060513'!AA39</f>
        <v>94</v>
      </c>
      <c r="CR4">
        <f>'060513'!AC39/'060513'!AA39</f>
        <v>0.1702127659574468</v>
      </c>
      <c r="CS4" s="169">
        <f>'060513'!AG39</f>
        <v>0.17948717948717949</v>
      </c>
      <c r="CT4" s="43" t="str">
        <f>IF(AND(CQ4&gt;200,CR4&lt;=0.25),CS4,".")</f>
        <v>.</v>
      </c>
    </row>
    <row r="5" spans="1:102" hidden="1">
      <c r="A5">
        <v>2</v>
      </c>
      <c r="B5" t="s">
        <v>43</v>
      </c>
      <c r="C5" s="116">
        <f>'100512'!D36</f>
        <v>732.43817994153642</v>
      </c>
      <c r="D5" s="43">
        <f>'100512'!F36/'100512'!D36</f>
        <v>1.0528946660916408E-2</v>
      </c>
      <c r="E5" s="43">
        <f>'100512'!I36</f>
        <v>9.9726162154458969E-5</v>
      </c>
      <c r="F5" s="43">
        <f t="shared" ref="F5:F59" si="0">IF(AND(C5&gt;100,D5&lt;=0.25),E5,".")</f>
        <v>9.9726162154458969E-5</v>
      </c>
      <c r="G5" s="116">
        <f>'100512'!K36</f>
        <v>711.54568372642507</v>
      </c>
      <c r="H5" s="43">
        <f>'100512'!M36/'100512'!K36</f>
        <v>8.8771081774193118E-3</v>
      </c>
      <c r="I5" s="43">
        <f>'100512'!P36</f>
        <v>3.9446616818172273E-4</v>
      </c>
      <c r="J5" s="43">
        <f t="shared" ref="J5:J59" si="1">IF(AND(G5&gt;100,H5&lt;=0.25),I5,".")</f>
        <v>3.9446616818172273E-4</v>
      </c>
      <c r="K5" s="116">
        <f>'100512'!R36</f>
        <v>1026.5489574324974</v>
      </c>
      <c r="L5" s="43">
        <f>'100512'!T36/'100512'!R36</f>
        <v>1.9507760365899376E-2</v>
      </c>
      <c r="M5" s="43">
        <f>'100512'!W36</f>
        <v>-7.388305684190551E-3</v>
      </c>
      <c r="N5" s="43">
        <f t="shared" ref="N5:N59" si="2">IF(AND(K5&gt;100,L5&lt;=0.25),M5,".")</f>
        <v>-7.388305684190551E-3</v>
      </c>
      <c r="O5" s="116">
        <f>'100512'!Y36</f>
        <v>751.40169705971346</v>
      </c>
      <c r="P5" s="43">
        <f>'100512'!AA36/'100512'!Y36</f>
        <v>6.2518039258068359E-3</v>
      </c>
      <c r="Q5" s="43">
        <f>'100512'!AD36</f>
        <v>8.0289686124831328E-3</v>
      </c>
      <c r="R5" s="43">
        <f t="shared" ref="R5:R59" si="3">IF(AND(O5&gt;100,P5&lt;=0.25),Q5,".")</f>
        <v>8.0289686124831328E-3</v>
      </c>
      <c r="S5" s="116">
        <f>'111411'!E26</f>
        <v>390</v>
      </c>
      <c r="T5">
        <f>'111411'!F25/'111411'!D25</f>
        <v>3.3271719038817003E-2</v>
      </c>
      <c r="U5" s="169">
        <f>'111411'!I25</f>
        <v>0.01</v>
      </c>
      <c r="V5" s="43">
        <f t="shared" ref="V5:V59" si="4">IF(AND(S5&gt;100,T5&lt;=0.25),U5,".")</f>
        <v>0.01</v>
      </c>
      <c r="W5" s="116">
        <f>'111411'!J25</f>
        <v>893</v>
      </c>
      <c r="X5">
        <f>'111411'!L25/'111411'!J25</f>
        <v>1.7917133258678612E-2</v>
      </c>
      <c r="Y5" s="169">
        <f>'111411'!O25</f>
        <v>0</v>
      </c>
      <c r="Z5" s="43">
        <f t="shared" ref="Z5:Z59" si="5">IF(AND(W5&gt;100,X5&lt;=0.25),Y5,".")</f>
        <v>0</v>
      </c>
      <c r="AA5" s="116">
        <f>'111411'!P25</f>
        <v>344</v>
      </c>
      <c r="AB5" s="43">
        <f>'111411'!R25/'111411'!P25</f>
        <v>0.18604651162790697</v>
      </c>
      <c r="AC5" s="43">
        <f>'111411'!U25</f>
        <v>0.01</v>
      </c>
      <c r="AD5" s="43">
        <f t="shared" ref="AD5:AD59" si="6">IF(AND(AA5&gt;100,AB5&lt;=0.25),AC5,".")</f>
        <v>0.01</v>
      </c>
      <c r="AE5" s="116">
        <f>'111411'!V25</f>
        <v>23</v>
      </c>
      <c r="AF5" s="43">
        <f>'111411'!X25/'111411'!V25</f>
        <v>1.0869565217391304</v>
      </c>
      <c r="AG5" s="43">
        <f>'111411'!AA25</f>
        <v>1.19</v>
      </c>
      <c r="AH5" s="43" t="str">
        <f t="shared" ref="AH5:AH59" si="7">IF(AND(AE5&gt;100,AF5&lt;=0.25),AG5,".")</f>
        <v>.</v>
      </c>
      <c r="AI5">
        <f>'121911'!D25</f>
        <v>262</v>
      </c>
      <c r="AJ5">
        <f>'121911'!F25/'121911'!D25</f>
        <v>2.6946564885496183</v>
      </c>
      <c r="AK5" s="169">
        <f>'121911'!J25</f>
        <v>1.1576576576576576</v>
      </c>
      <c r="AL5" s="43" t="str">
        <f t="shared" ref="AL5:AL59" si="8">IF(AND(AI5&gt;100,AJ5&lt;=0.25),AK5,".")</f>
        <v>.</v>
      </c>
      <c r="AM5">
        <f>'121911'!K25</f>
        <v>2</v>
      </c>
      <c r="AN5">
        <f>'121911'!M25/'121911'!K25</f>
        <v>0.5</v>
      </c>
      <c r="AO5" s="169">
        <f>'121911'!Q25</f>
        <v>3</v>
      </c>
      <c r="AP5" s="43" t="str">
        <f t="shared" ref="AP5:AP59" si="9">IF(AND(AM5&gt;100,AN5&lt;=0.25),AO5,".")</f>
        <v>.</v>
      </c>
      <c r="AQ5">
        <f>'121911'!R25</f>
        <v>399</v>
      </c>
      <c r="AR5">
        <f>'121911'!T25/'121911'!R25</f>
        <v>0.2957393483709273</v>
      </c>
      <c r="AS5" s="169">
        <f>'121911'!X25</f>
        <v>0.18505338078291814</v>
      </c>
      <c r="AT5" s="43" t="str">
        <f t="shared" ref="AT5:AT59" si="10">IF(AND(AQ5&gt;100,AR5&lt;=0.25),AS5,".")</f>
        <v>.</v>
      </c>
      <c r="AU5">
        <f>'121911'!Y25</f>
        <v>4</v>
      </c>
      <c r="AV5">
        <f>'121911'!AA25/'121911'!Y25</f>
        <v>1.5</v>
      </c>
      <c r="AW5">
        <f>'121911'!AD25</f>
        <v>3</v>
      </c>
      <c r="AX5" s="43" t="str">
        <f t="shared" ref="AX5:AX59" si="11">IF(AND(AU5&gt;100,AV5&lt;=0.25),AW5,".")</f>
        <v>.</v>
      </c>
      <c r="AY5" s="116">
        <f>'032113'!C25</f>
        <v>3</v>
      </c>
      <c r="AZ5" s="43">
        <f>'032113'!E25/'032113'!C25</f>
        <v>1.3333333333333333</v>
      </c>
      <c r="BA5" s="169">
        <f>'032113'!H25</f>
        <v>2</v>
      </c>
      <c r="BB5" s="43" t="str">
        <f t="shared" ref="BB5:BB58" si="12">IF(AND(AY5&gt;100,AZ5&lt;=0.25),BA5,".")</f>
        <v>.</v>
      </c>
      <c r="BC5" s="116">
        <f>'032113'!I25</f>
        <v>26</v>
      </c>
      <c r="BD5" s="43">
        <f>'032113'!K25/'032113'!I25</f>
        <v>0.15384615384615385</v>
      </c>
      <c r="BE5" s="43">
        <f>'032113'!N25</f>
        <v>4.5454545454545456E-2</v>
      </c>
      <c r="BF5" s="43" t="str">
        <f t="shared" ref="BF5:BF59" si="13">IF(AND(BC5&gt;100,BD5&lt;=0.25),BE5,".")</f>
        <v>.</v>
      </c>
      <c r="BG5" s="116">
        <f>'032113'!P25</f>
        <v>2067</v>
      </c>
      <c r="BH5" s="43">
        <f>'032113'!R25/'032113'!P25</f>
        <v>8.4179970972423801E-2</v>
      </c>
      <c r="BI5" s="43">
        <f>'032113'!U25</f>
        <v>1.5847860538827259E-3</v>
      </c>
      <c r="BJ5" s="43">
        <f t="shared" ref="BJ5:BJ59" si="14">IF(AND(BG5&gt;100,BH5&lt;=0.25),BI5,".")</f>
        <v>1.5847860538827259E-3</v>
      </c>
      <c r="BK5" s="116">
        <f>'032113'!W25</f>
        <v>1865</v>
      </c>
      <c r="BL5" s="43">
        <f>'032113'!Y25/'032113'!W25</f>
        <v>2.5737265415549597E-2</v>
      </c>
      <c r="BM5" s="43">
        <f>'032113'!AB25</f>
        <v>9.9064391854705551E-3</v>
      </c>
      <c r="BN5" s="43">
        <f t="shared" ref="BN5:BN59" si="15">IF(AND(BK5&gt;100,BL5&lt;=0.25),BM5,".")</f>
        <v>9.9064391854705551E-3</v>
      </c>
      <c r="BO5" s="116">
        <f>'042313'!C25</f>
        <v>12</v>
      </c>
      <c r="BP5" s="43">
        <f>'042313'!E25/'042313'!C25</f>
        <v>0</v>
      </c>
      <c r="BQ5" s="169">
        <f>'042313'!I25</f>
        <v>7.0000000000000007E-2</v>
      </c>
      <c r="BR5" s="43" t="str">
        <f t="shared" ref="BR5:BR59" si="16">IF(AND(BO5&gt;100,BP5&lt;=0.25),BQ5,".")</f>
        <v>.</v>
      </c>
      <c r="BS5" s="116">
        <f>'042313'!K25</f>
        <v>122</v>
      </c>
      <c r="BT5" s="43">
        <f>'042313'!M25/'042313'!K25</f>
        <v>5.737704918032787E-2</v>
      </c>
      <c r="BU5" s="169">
        <f>'042313'!Q25</f>
        <v>-0.03</v>
      </c>
      <c r="BV5" s="43">
        <f t="shared" ref="BV5:BV59" si="17">IF(AND(BS5&gt;100,BT5&lt;=0.25),BU5,".")</f>
        <v>-0.03</v>
      </c>
      <c r="BW5" s="116">
        <f>'042313'!S25</f>
        <v>123</v>
      </c>
      <c r="BX5" s="43">
        <f>'042313'!U25/'042313'!S25</f>
        <v>7.3170731707317069E-2</v>
      </c>
      <c r="BY5" s="169">
        <f>'042313'!Y25</f>
        <v>-0.05</v>
      </c>
      <c r="BZ5" s="43">
        <f t="shared" ref="BZ5:BZ59" si="18">IF(AND(BW5&gt;100,BX5&lt;=0.25),BY5,".")</f>
        <v>-0.05</v>
      </c>
      <c r="CA5" s="116">
        <f>'042313'!AA25</f>
        <v>167</v>
      </c>
      <c r="CB5" s="43">
        <f>'042313'!AC25/'042313'!AA25</f>
        <v>2.9940119760479042E-2</v>
      </c>
      <c r="CC5" s="169">
        <f>'042313'!AG25</f>
        <v>7.0000000000000007E-2</v>
      </c>
      <c r="CD5" s="43">
        <f t="shared" ref="CD5:CD59" si="19">IF(AND(CA5&gt;100,CB5&lt;=0.25),CC5,".")</f>
        <v>7.0000000000000007E-2</v>
      </c>
      <c r="CE5">
        <f>'060513'!D40</f>
        <v>61</v>
      </c>
      <c r="CF5">
        <f>'060513'!F40/'060513'!D40</f>
        <v>0.26229508196721313</v>
      </c>
      <c r="CG5" s="169">
        <f>'060513'!J40</f>
        <v>0.22222222222222221</v>
      </c>
      <c r="CH5" s="43" t="str">
        <f t="shared" ref="CH5:CH59" si="20">IF(AND(CE5&gt;200,CF5&lt;=0.25),CG5,".")</f>
        <v>.</v>
      </c>
      <c r="CI5">
        <f>'060513'!K40</f>
        <v>123</v>
      </c>
      <c r="CJ5">
        <f>'060513'!M40/'060513'!K40</f>
        <v>0.14634146341463414</v>
      </c>
      <c r="CK5" s="169">
        <f>'060513'!Q40</f>
        <v>4.7619047619047616E-2</v>
      </c>
      <c r="CL5" s="43" t="str">
        <f t="shared" ref="CL5:CL59" si="21">IF(AND(CI5&gt;200,CJ5&lt;=0.25),CK5,".")</f>
        <v>.</v>
      </c>
      <c r="CM5">
        <f>'060513'!S40</f>
        <v>451</v>
      </c>
      <c r="CN5">
        <f>'060513'!U40/'060513'!S40</f>
        <v>1.0110864745011086</v>
      </c>
      <c r="CO5" s="169">
        <f>'060513'!Y40</f>
        <v>-4.5999999999999996</v>
      </c>
      <c r="CP5" s="43" t="str">
        <f t="shared" ref="CP5:CP59" si="22">IF(AND(CM5&gt;200,CN5&lt;=0.25),CO5,".")</f>
        <v>.</v>
      </c>
      <c r="CQ5">
        <f>'060513'!AA40</f>
        <v>84</v>
      </c>
      <c r="CR5">
        <f>'060513'!AC40/'060513'!AA40</f>
        <v>9.5238095238095233E-2</v>
      </c>
      <c r="CS5" s="169">
        <f>'060513'!AG40</f>
        <v>0.25</v>
      </c>
      <c r="CT5" s="43" t="str">
        <f t="shared" ref="CT5:CT59" si="23">IF(AND(CQ5&gt;200,CR5&lt;=0.25),CS5,".")</f>
        <v>.</v>
      </c>
    </row>
    <row r="6" spans="1:102">
      <c r="A6">
        <v>3</v>
      </c>
      <c r="B6" t="s">
        <v>45</v>
      </c>
      <c r="C6" s="116">
        <f>'100512'!D37</f>
        <v>3566.7554696682041</v>
      </c>
      <c r="D6" s="43">
        <f>'100512'!F37/'100512'!D37</f>
        <v>0.22080791351523474</v>
      </c>
      <c r="E6" s="43">
        <f>'100512'!I37</f>
        <v>-8.5475719126770367E-3</v>
      </c>
      <c r="F6" s="43">
        <f t="shared" si="0"/>
        <v>-8.5475719126770367E-3</v>
      </c>
      <c r="G6" s="116">
        <f>'100512'!K37</f>
        <v>3051.1679922084863</v>
      </c>
      <c r="H6" s="43">
        <f>'100512'!M37/'100512'!K37</f>
        <v>8.6651834452404319E-2</v>
      </c>
      <c r="I6" s="43">
        <f>'100512'!P37</f>
        <v>1.072825348673748E-2</v>
      </c>
      <c r="J6" s="43">
        <f t="shared" si="1"/>
        <v>1.072825348673748E-2</v>
      </c>
      <c r="K6" s="116">
        <f>'100512'!R37</f>
        <v>4371.3876437333847</v>
      </c>
      <c r="L6" s="43">
        <f>'100512'!T37/'100512'!R37</f>
        <v>0.11147291637656788</v>
      </c>
      <c r="M6" s="43">
        <f>'100512'!W37</f>
        <v>-2.7551703024716336E-3</v>
      </c>
      <c r="N6" s="43">
        <f t="shared" si="2"/>
        <v>-2.7551703024716336E-3</v>
      </c>
      <c r="O6" s="116">
        <f>'100512'!Y37</f>
        <v>2913.2557416728555</v>
      </c>
      <c r="P6" s="43">
        <f>'100512'!AA37/'100512'!Y37</f>
        <v>0.14310910679589173</v>
      </c>
      <c r="Q6" s="43">
        <f>'100512'!AD37</f>
        <v>-2.6821955471095968E-3</v>
      </c>
      <c r="R6" s="43">
        <f t="shared" si="3"/>
        <v>-2.6821955471095968E-3</v>
      </c>
      <c r="S6" s="116">
        <f>'111411'!E27</f>
        <v>1222</v>
      </c>
      <c r="T6">
        <f>'111411'!F26/'111411'!D26</f>
        <v>7.1578212290502791E-2</v>
      </c>
      <c r="U6" s="169">
        <f>'111411'!I26</f>
        <v>7.0000000000000007E-2</v>
      </c>
      <c r="V6" s="43">
        <f t="shared" si="4"/>
        <v>7.0000000000000007E-2</v>
      </c>
      <c r="W6" s="116">
        <f>'111411'!J26</f>
        <v>3210</v>
      </c>
      <c r="X6">
        <f>'111411'!L26/'111411'!J26</f>
        <v>8.9719626168224292E-2</v>
      </c>
      <c r="Y6" s="169">
        <f>'111411'!O26</f>
        <v>-0.01</v>
      </c>
      <c r="Z6" s="43">
        <f t="shared" si="5"/>
        <v>-0.01</v>
      </c>
      <c r="AA6" s="116">
        <f>'111411'!P26</f>
        <v>1941</v>
      </c>
      <c r="AB6" s="43">
        <f>'111411'!R26/'111411'!P26</f>
        <v>8.2431736218444105E-3</v>
      </c>
      <c r="AC6" s="43">
        <f>'111411'!U26</f>
        <v>0.01</v>
      </c>
      <c r="AD6" s="43">
        <f t="shared" si="6"/>
        <v>0.01</v>
      </c>
      <c r="AE6" s="116">
        <f>'111411'!V26</f>
        <v>291</v>
      </c>
      <c r="AF6" s="43">
        <f>'111411'!X26/'111411'!V26</f>
        <v>3.4364261168384883E-2</v>
      </c>
      <c r="AG6" s="43">
        <f>'111411'!AA26</f>
        <v>0.01</v>
      </c>
      <c r="AH6" s="43">
        <f t="shared" si="7"/>
        <v>0.01</v>
      </c>
      <c r="AI6">
        <f>'121911'!D26</f>
        <v>1965</v>
      </c>
      <c r="AJ6">
        <f>'121911'!F26/'121911'!D26</f>
        <v>4.0712468193384227E-2</v>
      </c>
      <c r="AK6" s="169">
        <f>'121911'!J26</f>
        <v>-2.3872679045092837E-2</v>
      </c>
      <c r="AL6" s="43">
        <f t="shared" si="8"/>
        <v>-2.3872679045092837E-2</v>
      </c>
      <c r="AM6">
        <f>'121911'!K26</f>
        <v>377</v>
      </c>
      <c r="AN6">
        <f>'121911'!M26/'121911'!K26</f>
        <v>0.24403183023872679</v>
      </c>
      <c r="AO6" s="169">
        <f>'121911'!Q26</f>
        <v>-2.8070175438596492E-2</v>
      </c>
      <c r="AP6" s="43">
        <f t="shared" si="9"/>
        <v>-2.8070175438596492E-2</v>
      </c>
      <c r="AQ6">
        <f>'121911'!R26</f>
        <v>2181</v>
      </c>
      <c r="AR6">
        <f>'121911'!T26/'121911'!R26</f>
        <v>2.2925263640531865E-2</v>
      </c>
      <c r="AS6" s="169">
        <f>'121911'!X26</f>
        <v>0</v>
      </c>
      <c r="AT6" s="43">
        <f t="shared" si="10"/>
        <v>0</v>
      </c>
      <c r="AU6">
        <f>'121911'!Y26</f>
        <v>4</v>
      </c>
      <c r="AV6">
        <f>'121911'!AA26/'121911'!Y26</f>
        <v>0.75</v>
      </c>
      <c r="AW6">
        <f>'121911'!AD26</f>
        <v>1</v>
      </c>
      <c r="AX6" s="43" t="str">
        <f t="shared" si="11"/>
        <v>.</v>
      </c>
      <c r="AY6" s="116">
        <f>'032113'!C26</f>
        <v>307</v>
      </c>
      <c r="AZ6" s="43">
        <f>'032113'!E26/'032113'!C26</f>
        <v>0.48208469055374592</v>
      </c>
      <c r="BA6" s="169">
        <f>'032113'!H26</f>
        <v>-0.1069182389937107</v>
      </c>
      <c r="BB6" s="43" t="str">
        <f t="shared" si="12"/>
        <v>.</v>
      </c>
      <c r="BC6" s="116">
        <f>'032113'!I26</f>
        <v>4901</v>
      </c>
      <c r="BD6" s="43">
        <f>'032113'!K26/'032113'!I26</f>
        <v>3.0605998775760047E-3</v>
      </c>
      <c r="BE6" s="43">
        <f>'032113'!N26</f>
        <v>-6.1399918133442485E-4</v>
      </c>
      <c r="BF6" s="43">
        <f t="shared" si="13"/>
        <v>-6.1399918133442485E-4</v>
      </c>
      <c r="BG6" s="116">
        <f>'032113'!P26</f>
        <v>3370</v>
      </c>
      <c r="BH6" s="43">
        <f>'032113'!R26/'032113'!P26</f>
        <v>4.7477744807121663E-2</v>
      </c>
      <c r="BI6" s="43">
        <f>'032113'!U26</f>
        <v>-2.4922118380062306E-3</v>
      </c>
      <c r="BJ6" s="43">
        <f t="shared" si="14"/>
        <v>-2.4922118380062306E-3</v>
      </c>
      <c r="BK6" s="116">
        <f>'032113'!W26</f>
        <v>2966</v>
      </c>
      <c r="BL6" s="43">
        <f>'032113'!Y26/'032113'!W26</f>
        <v>3.3715441672285906E-2</v>
      </c>
      <c r="BM6" s="43">
        <f>'032113'!AB26</f>
        <v>1.2561060711793441E-2</v>
      </c>
      <c r="BN6" s="43">
        <f t="shared" si="15"/>
        <v>1.2561060711793441E-2</v>
      </c>
      <c r="BO6" s="116">
        <f>'042313'!C26</f>
        <v>4535</v>
      </c>
      <c r="BP6" s="43">
        <f>'042313'!E26/'042313'!C26</f>
        <v>0.11708930540242558</v>
      </c>
      <c r="BQ6" s="169">
        <f>'042313'!I26</f>
        <v>0.01</v>
      </c>
      <c r="BR6" s="43">
        <f t="shared" si="16"/>
        <v>0.01</v>
      </c>
      <c r="BS6" s="116">
        <f>'042313'!K26</f>
        <v>2986</v>
      </c>
      <c r="BT6" s="43">
        <f>'042313'!M26/'042313'!K26</f>
        <v>0.21768251841929001</v>
      </c>
      <c r="BU6" s="169">
        <f>'042313'!Q26</f>
        <v>0</v>
      </c>
      <c r="BV6" s="43">
        <f t="shared" si="17"/>
        <v>0</v>
      </c>
      <c r="BW6" s="116">
        <f>'042313'!S26</f>
        <v>2683</v>
      </c>
      <c r="BX6" s="43">
        <f>'042313'!U26/'042313'!S26</f>
        <v>0.23853894893775623</v>
      </c>
      <c r="BY6" s="169">
        <f>'042313'!Y26</f>
        <v>0.04</v>
      </c>
      <c r="BZ6" s="43">
        <f t="shared" si="18"/>
        <v>0.04</v>
      </c>
      <c r="CA6" s="116">
        <f>'042313'!AA26</f>
        <v>6880</v>
      </c>
      <c r="CB6" s="43">
        <f>'042313'!AC26/'042313'!AA26</f>
        <v>3.2703488372093026E-2</v>
      </c>
      <c r="CC6" s="169">
        <f>'042313'!AG26</f>
        <v>0.03</v>
      </c>
      <c r="CD6" s="43">
        <f t="shared" si="19"/>
        <v>0.03</v>
      </c>
      <c r="CE6">
        <f>'060513'!D41</f>
        <v>1068</v>
      </c>
      <c r="CF6">
        <f>'060513'!F41/'060513'!D41</f>
        <v>0.52247191011235961</v>
      </c>
      <c r="CG6" s="169">
        <f>'060513'!J41</f>
        <v>-0.39019607843137255</v>
      </c>
      <c r="CH6" s="43" t="str">
        <f t="shared" si="20"/>
        <v>.</v>
      </c>
      <c r="CI6">
        <f>'060513'!K41</f>
        <v>887</v>
      </c>
      <c r="CJ6">
        <f>'060513'!M41/'060513'!K41</f>
        <v>0.10597519729425028</v>
      </c>
      <c r="CK6" s="169">
        <f>'060513'!Q41</f>
        <v>5.0441361916771753E-3</v>
      </c>
      <c r="CL6" s="43">
        <f t="shared" si="21"/>
        <v>5.0441361916771753E-3</v>
      </c>
      <c r="CM6">
        <f>'060513'!S41</f>
        <v>287</v>
      </c>
      <c r="CN6">
        <f>'060513'!U41/'060513'!S41</f>
        <v>0.30662020905923343</v>
      </c>
      <c r="CO6" s="169">
        <f>'060513'!Y41</f>
        <v>0.17587939698492464</v>
      </c>
      <c r="CP6" s="43" t="str">
        <f t="shared" si="22"/>
        <v>.</v>
      </c>
      <c r="CQ6">
        <f>'060513'!AA41</f>
        <v>353</v>
      </c>
      <c r="CR6">
        <f>'060513'!AC41/'060513'!AA41</f>
        <v>0.18413597733711048</v>
      </c>
      <c r="CS6" s="169">
        <f>'060513'!AG41</f>
        <v>0.38194444444444442</v>
      </c>
      <c r="CT6" s="43">
        <f t="shared" si="23"/>
        <v>0.38194444444444442</v>
      </c>
      <c r="CU6" s="250">
        <v>20</v>
      </c>
      <c r="CV6" s="89">
        <f>CU6/23</f>
        <v>0.86956521739130432</v>
      </c>
      <c r="CW6" s="200">
        <f>AVERAGE(F6,J6,N6,R6,V6,Z6,AD6,AH6,AL6,AP6,AT6,AX6,BB6,BF6,BJ6,BN6,BZ6,CD6,CL6,CP6,CT6)</f>
        <v>2.7291327309409127E-2</v>
      </c>
      <c r="CX6" s="43">
        <f>STDEV(F6,J6,N6,R6,V6,Z6,AD6,AH6,AL6,AP6,AT6,AX6,BB6,BF6,BJ6,BN6,BZ6,CD6,CL6,CP6,CT6)</f>
        <v>9.1370433362395684E-2</v>
      </c>
    </row>
    <row r="7" spans="1:102">
      <c r="A7">
        <v>4</v>
      </c>
      <c r="B7" t="s">
        <v>47</v>
      </c>
      <c r="C7" s="116">
        <f>'100512'!D38</f>
        <v>2424.9797825693881</v>
      </c>
      <c r="D7" s="43">
        <f>'100512'!F38/'100512'!D38</f>
        <v>0.25043691230988402</v>
      </c>
      <c r="E7" s="43">
        <f>'100512'!I38</f>
        <v>-6.5042313582063162E-3</v>
      </c>
      <c r="F7" s="43" t="str">
        <f t="shared" si="0"/>
        <v>.</v>
      </c>
      <c r="G7" s="116">
        <f>'100512'!K38</f>
        <v>2026.2417056945558</v>
      </c>
      <c r="H7" s="43">
        <f>'100512'!M38/'100512'!K38</f>
        <v>0.16210126140079886</v>
      </c>
      <c r="I7" s="43">
        <f>'100512'!P38</f>
        <v>-1.0900938511589268E-2</v>
      </c>
      <c r="J7" s="43">
        <f t="shared" si="1"/>
        <v>-1.0900938511589268E-2</v>
      </c>
      <c r="K7" s="116">
        <f>'100512'!R38</f>
        <v>2871.8929166266298</v>
      </c>
      <c r="L7" s="43">
        <f>'100512'!T38/'100512'!R38</f>
        <v>0.18162970076845888</v>
      </c>
      <c r="M7" s="43">
        <f>'100512'!W38</f>
        <v>-9.5948087647056441E-3</v>
      </c>
      <c r="N7" s="43">
        <f t="shared" si="2"/>
        <v>-9.5948087647056441E-3</v>
      </c>
      <c r="O7" s="116">
        <f>'100512'!Y38</f>
        <v>1929.926984487169</v>
      </c>
      <c r="P7" s="43">
        <f>'100512'!AA38/'100512'!Y38</f>
        <v>0.22758742012890945</v>
      </c>
      <c r="Q7" s="43">
        <f>'100512'!AD38</f>
        <v>-3.0545862883938551E-2</v>
      </c>
      <c r="R7" s="43">
        <f t="shared" si="3"/>
        <v>-3.0545862883938551E-2</v>
      </c>
      <c r="S7" s="116">
        <f>'111411'!E28</f>
        <v>183</v>
      </c>
      <c r="T7">
        <f>'111411'!F27/'111411'!D27</f>
        <v>0.27757041058703769</v>
      </c>
      <c r="U7" s="169">
        <f>'111411'!I27</f>
        <v>0.19</v>
      </c>
      <c r="V7" s="43" t="str">
        <f t="shared" si="4"/>
        <v>.</v>
      </c>
      <c r="W7" s="116">
        <f>'111411'!J27</f>
        <v>2120</v>
      </c>
      <c r="X7">
        <f>'111411'!L27/'111411'!J27</f>
        <v>0.24245283018867925</v>
      </c>
      <c r="Y7" s="169">
        <f>'111411'!O27</f>
        <v>0.04</v>
      </c>
      <c r="Z7" s="43">
        <f t="shared" si="5"/>
        <v>0.04</v>
      </c>
      <c r="AA7" s="116">
        <f>'111411'!P27</f>
        <v>1167</v>
      </c>
      <c r="AB7" s="43">
        <f>'111411'!R27/'111411'!P27</f>
        <v>2.6563838903170524E-2</v>
      </c>
      <c r="AC7" s="43">
        <f>'111411'!U27</f>
        <v>0.01</v>
      </c>
      <c r="AD7" s="43">
        <f t="shared" si="6"/>
        <v>0.01</v>
      </c>
      <c r="AE7" s="116">
        <f>'111411'!V27</f>
        <v>175</v>
      </c>
      <c r="AF7" s="43">
        <f>'111411'!X27/'111411'!V27</f>
        <v>0.11428571428571428</v>
      </c>
      <c r="AG7" s="43">
        <f>'111411'!AA27</f>
        <v>0.08</v>
      </c>
      <c r="AH7" s="43">
        <f t="shared" si="7"/>
        <v>0.08</v>
      </c>
      <c r="AI7">
        <f>'121911'!D27</f>
        <v>1334</v>
      </c>
      <c r="AJ7">
        <f>'121911'!F27/'121911'!D27</f>
        <v>0.19565217391304349</v>
      </c>
      <c r="AK7" s="169">
        <f>'121911'!J27</f>
        <v>-0.15563839701770738</v>
      </c>
      <c r="AL7" s="43">
        <f t="shared" si="8"/>
        <v>-0.15563839701770738</v>
      </c>
      <c r="AM7">
        <f>'121911'!K27</f>
        <v>271</v>
      </c>
      <c r="AN7">
        <f>'121911'!M27/'121911'!K27</f>
        <v>0.87084870848708484</v>
      </c>
      <c r="AO7" s="169">
        <f>'121911'!Q27</f>
        <v>-1.8571428571428572</v>
      </c>
      <c r="AP7" s="43" t="str">
        <f t="shared" si="9"/>
        <v>.</v>
      </c>
      <c r="AQ7">
        <f>'121911'!R27</f>
        <v>1316</v>
      </c>
      <c r="AR7">
        <f>'121911'!T27/'121911'!R27</f>
        <v>3.9513677811550151E-2</v>
      </c>
      <c r="AS7" s="169">
        <f>'121911'!X27</f>
        <v>-4.7468354430379748E-3</v>
      </c>
      <c r="AT7" s="43">
        <f t="shared" si="10"/>
        <v>-4.7468354430379748E-3</v>
      </c>
      <c r="AU7">
        <f>'121911'!Y27</f>
        <v>2</v>
      </c>
      <c r="AV7">
        <f>'121911'!AA27/'121911'!Y27</f>
        <v>0.5</v>
      </c>
      <c r="AW7">
        <f>'121911'!AD27</f>
        <v>0</v>
      </c>
      <c r="AX7" s="43" t="str">
        <f t="shared" si="11"/>
        <v>.</v>
      </c>
      <c r="AY7" s="116">
        <f>'032113'!C27</f>
        <v>204</v>
      </c>
      <c r="AZ7" s="43">
        <f>'032113'!E27/'032113'!C27</f>
        <v>0.86764705882352944</v>
      </c>
      <c r="BA7" s="169">
        <f>'032113'!H27</f>
        <v>-1.1851851851851851</v>
      </c>
      <c r="BB7" s="43" t="str">
        <f t="shared" si="12"/>
        <v>.</v>
      </c>
      <c r="BC7" s="116">
        <f>'032113'!I27</f>
        <v>2212</v>
      </c>
      <c r="BD7" s="43">
        <f>'032113'!K27/'032113'!I27</f>
        <v>1.8083182640144665E-3</v>
      </c>
      <c r="BE7" s="43">
        <f>'032113'!N27</f>
        <v>6.3405797101449279E-3</v>
      </c>
      <c r="BF7" s="43">
        <f t="shared" si="13"/>
        <v>6.3405797101449279E-3</v>
      </c>
      <c r="BG7" s="116">
        <f>'032113'!P27</f>
        <v>1764</v>
      </c>
      <c r="BH7" s="43">
        <f>'032113'!R27/'032113'!P27</f>
        <v>0.12131519274376418</v>
      </c>
      <c r="BI7" s="43">
        <f>'032113'!U27</f>
        <v>5.1612903225806452E-2</v>
      </c>
      <c r="BJ7" s="43">
        <f t="shared" si="14"/>
        <v>5.1612903225806452E-2</v>
      </c>
      <c r="BK7" s="116">
        <f>'032113'!W27</f>
        <v>1786</v>
      </c>
      <c r="BL7" s="43">
        <f>'032113'!Y27/'032113'!W27</f>
        <v>0.13437849944008959</v>
      </c>
      <c r="BM7" s="43">
        <f>'032113'!AB27</f>
        <v>5.5627425614489003E-2</v>
      </c>
      <c r="BN7" s="43">
        <f t="shared" si="15"/>
        <v>5.5627425614489003E-2</v>
      </c>
      <c r="BO7" s="116">
        <f>'042313'!C27</f>
        <v>2152</v>
      </c>
      <c r="BP7" s="43">
        <f>'042313'!E27/'042313'!C27</f>
        <v>0.59665427509293678</v>
      </c>
      <c r="BQ7" s="169">
        <f>'042313'!I27</f>
        <v>0.17</v>
      </c>
      <c r="BR7" s="43" t="str">
        <f t="shared" si="16"/>
        <v>.</v>
      </c>
      <c r="BS7" s="116">
        <f>'042313'!K27</f>
        <v>1603</v>
      </c>
      <c r="BT7" s="43">
        <f>'042313'!M27/'042313'!K27</f>
        <v>0.47036805988771052</v>
      </c>
      <c r="BU7" s="169">
        <f>'042313'!Q27</f>
        <v>-0.02</v>
      </c>
      <c r="BV7" s="43" t="str">
        <f t="shared" si="17"/>
        <v>.</v>
      </c>
      <c r="BW7" s="116">
        <f>'042313'!S27</f>
        <v>1780</v>
      </c>
      <c r="BX7" s="43">
        <f>'042313'!U27/'042313'!S27</f>
        <v>0.449438202247191</v>
      </c>
      <c r="BY7" s="169">
        <f>'042313'!Y27</f>
        <v>0.03</v>
      </c>
      <c r="BZ7" s="43" t="str">
        <f t="shared" si="18"/>
        <v>.</v>
      </c>
      <c r="CA7" s="116">
        <f>'042313'!AA27</f>
        <v>2740</v>
      </c>
      <c r="CB7" s="43">
        <f>'042313'!AC27/'042313'!AA27</f>
        <v>0.78978102189781019</v>
      </c>
      <c r="CC7" s="169">
        <f>'042313'!AG27</f>
        <v>-0.32</v>
      </c>
      <c r="CD7" s="43" t="str">
        <f t="shared" si="19"/>
        <v>.</v>
      </c>
      <c r="CE7">
        <f>'060513'!D42</f>
        <v>641</v>
      </c>
      <c r="CF7">
        <f>'060513'!F42/'060513'!D42</f>
        <v>0.43525741029641185</v>
      </c>
      <c r="CG7" s="169">
        <f>'060513'!J42</f>
        <v>-0.2541436464088398</v>
      </c>
      <c r="CH7" s="43" t="str">
        <f t="shared" si="20"/>
        <v>.</v>
      </c>
      <c r="CI7">
        <f>'060513'!K42</f>
        <v>392</v>
      </c>
      <c r="CJ7">
        <f>'060513'!M42/'060513'!K42</f>
        <v>9.6938775510204078E-2</v>
      </c>
      <c r="CK7" s="169">
        <f>'060513'!Q42</f>
        <v>-3.6723163841807911E-2</v>
      </c>
      <c r="CL7" s="43">
        <f t="shared" si="21"/>
        <v>-3.6723163841807911E-2</v>
      </c>
      <c r="CM7">
        <f>'060513'!S42</f>
        <v>528</v>
      </c>
      <c r="CN7">
        <f>'060513'!U42/'060513'!S42</f>
        <v>0.63257575757575757</v>
      </c>
      <c r="CO7" s="169">
        <f>'060513'!Y42</f>
        <v>-0.45360824742268041</v>
      </c>
      <c r="CP7" s="43" t="str">
        <f t="shared" si="22"/>
        <v>.</v>
      </c>
      <c r="CQ7">
        <f>'060513'!AA42</f>
        <v>440</v>
      </c>
      <c r="CR7">
        <f>'060513'!AC42/'060513'!AA42</f>
        <v>0.11363636363636363</v>
      </c>
      <c r="CS7" s="169">
        <f>'060513'!AG42</f>
        <v>-5.8974358974358973E-2</v>
      </c>
      <c r="CT7" s="43">
        <f t="shared" si="23"/>
        <v>-5.8974358974358973E-2</v>
      </c>
      <c r="CU7" s="87">
        <v>13</v>
      </c>
      <c r="CV7" s="89">
        <f t="shared" ref="CV7:CV58" si="24">CU7/23</f>
        <v>0.56521739130434778</v>
      </c>
      <c r="CW7" s="200">
        <f t="shared" ref="CW7:CW59" si="25">AVERAGE(F7,J7,N7,R7,V7,Z7,AD7,AH7,AL7,AP7,AT7,AX7,BB7,BF7,BJ7,BN7,BZ7,CD7,CL7,CP7,CT7)</f>
        <v>-4.8879582220542556E-3</v>
      </c>
      <c r="CX7" s="43">
        <f t="shared" ref="CX7:CX58" si="26">STDEV(F7,J7,N7,R7,V7,Z7,AD7,AH7,AL7,AP7,AT7,AX7,BB7,BF7,BJ7,BN7,BZ7,CD7,CL7,CP7,CT7)</f>
        <v>6.041816562877169E-2</v>
      </c>
    </row>
    <row r="8" spans="1:102">
      <c r="A8">
        <v>5</v>
      </c>
      <c r="B8" t="s">
        <v>49</v>
      </c>
      <c r="C8" s="116">
        <f>'100512'!D39</f>
        <v>2200.7640131995304</v>
      </c>
      <c r="D8" s="43">
        <f>'100512'!F39/'100512'!D39</f>
        <v>0.42619198467755026</v>
      </c>
      <c r="E8" s="43">
        <f>'100512'!I39</f>
        <v>0.1086679370132637</v>
      </c>
      <c r="F8" s="43" t="str">
        <f t="shared" si="0"/>
        <v>.</v>
      </c>
      <c r="G8" s="116">
        <f>'100512'!K39</f>
        <v>2111.0261838459701</v>
      </c>
      <c r="H8" s="43">
        <f>'100512'!M39/'100512'!K39</f>
        <v>0.45822357161640587</v>
      </c>
      <c r="I8" s="43">
        <f>'100512'!P39</f>
        <v>1.8296969591774361E-3</v>
      </c>
      <c r="J8" s="43" t="str">
        <f t="shared" si="1"/>
        <v>.</v>
      </c>
      <c r="K8" s="116">
        <f>'100512'!R39</f>
        <v>2860.8941777969958</v>
      </c>
      <c r="L8" s="43">
        <f>'100512'!T39/'100512'!R39</f>
        <v>0.50398519732148417</v>
      </c>
      <c r="M8" s="43">
        <f>'100512'!W39</f>
        <v>9.8652172376134956E-3</v>
      </c>
      <c r="N8" s="43" t="str">
        <f t="shared" si="2"/>
        <v>.</v>
      </c>
      <c r="O8" s="116">
        <f>'100512'!Y39</f>
        <v>1837.5759379211706</v>
      </c>
      <c r="P8" s="43">
        <f>'100512'!AA39/'100512'!Y39</f>
        <v>0.53173538267422071</v>
      </c>
      <c r="Q8" s="43">
        <f>'100512'!AD39</f>
        <v>-0.10525296634387842</v>
      </c>
      <c r="R8" s="43" t="str">
        <f t="shared" si="3"/>
        <v>.</v>
      </c>
      <c r="S8" s="116">
        <f>'111411'!E29</f>
        <v>1546</v>
      </c>
      <c r="T8">
        <f>'111411'!F28/'111411'!D28</f>
        <v>3.8763750654793087E-2</v>
      </c>
      <c r="U8" s="169">
        <f>'111411'!I28</f>
        <v>0.06</v>
      </c>
      <c r="V8" s="43">
        <f t="shared" si="4"/>
        <v>0.06</v>
      </c>
      <c r="W8" s="116">
        <f>'111411'!J28</f>
        <v>1886</v>
      </c>
      <c r="X8">
        <f>'111411'!L28/'111411'!J28</f>
        <v>0.45068928950159065</v>
      </c>
      <c r="Y8" s="169">
        <f>'111411'!O28</f>
        <v>0.12</v>
      </c>
      <c r="Z8" s="43" t="str">
        <f t="shared" si="5"/>
        <v>.</v>
      </c>
      <c r="AA8" s="116">
        <f>'111411'!P28</f>
        <v>1317</v>
      </c>
      <c r="AB8" s="43">
        <f>'111411'!R28/'111411'!P28</f>
        <v>0.38041002277904329</v>
      </c>
      <c r="AC8" s="43">
        <f>'111411'!U28</f>
        <v>0.14000000000000001</v>
      </c>
      <c r="AD8" s="43" t="str">
        <f t="shared" si="6"/>
        <v>.</v>
      </c>
      <c r="AE8" s="116">
        <f>'111411'!V28</f>
        <v>157</v>
      </c>
      <c r="AF8" s="43">
        <f>'111411'!X28/'111411'!V28</f>
        <v>0.57324840764331209</v>
      </c>
      <c r="AG8" s="43">
        <f>'111411'!AA28</f>
        <v>0.91</v>
      </c>
      <c r="AH8" s="43" t="str">
        <f t="shared" si="7"/>
        <v>.</v>
      </c>
      <c r="AI8">
        <f>'121911'!D28</f>
        <v>1056</v>
      </c>
      <c r="AJ8">
        <f>'121911'!F28/'121911'!D28</f>
        <v>2.3503787878787881</v>
      </c>
      <c r="AK8" s="169">
        <f>'121911'!J28</f>
        <v>1.238429172510519</v>
      </c>
      <c r="AL8" s="43" t="str">
        <f t="shared" si="8"/>
        <v>.</v>
      </c>
      <c r="AM8">
        <f>'121911'!K28</f>
        <v>164</v>
      </c>
      <c r="AN8">
        <f>'121911'!M28/'121911'!K28</f>
        <v>0.1402439024390244</v>
      </c>
      <c r="AO8" s="169">
        <f>'121911'!Q28</f>
        <v>-7.0921985815602835E-3</v>
      </c>
      <c r="AP8" s="43">
        <f t="shared" si="9"/>
        <v>-7.0921985815602835E-3</v>
      </c>
      <c r="AQ8">
        <f>'121911'!R28</f>
        <v>1165</v>
      </c>
      <c r="AR8">
        <f>'121911'!T28/'121911'!R28</f>
        <v>0.47038626609442058</v>
      </c>
      <c r="AS8" s="169">
        <f>'121911'!X28</f>
        <v>0.52836304700162073</v>
      </c>
      <c r="AT8" s="43" t="str">
        <f t="shared" si="10"/>
        <v>.</v>
      </c>
      <c r="AU8">
        <f>'121911'!Y28</f>
        <v>4</v>
      </c>
      <c r="AV8">
        <f>'121911'!AA28/'121911'!Y28</f>
        <v>0.5</v>
      </c>
      <c r="AW8">
        <f>'121911'!AD28</f>
        <v>0</v>
      </c>
      <c r="AX8" s="43" t="str">
        <f t="shared" si="11"/>
        <v>.</v>
      </c>
      <c r="AY8" s="116">
        <f>'032113'!C28</f>
        <v>58</v>
      </c>
      <c r="AZ8" s="43">
        <f>'032113'!E28/'032113'!C28</f>
        <v>0.13793103448275862</v>
      </c>
      <c r="BA8" s="169">
        <f>'032113'!H28</f>
        <v>0</v>
      </c>
      <c r="BB8" s="43" t="str">
        <f t="shared" si="12"/>
        <v>.</v>
      </c>
      <c r="BC8" s="116">
        <f>'032113'!I28</f>
        <v>2517</v>
      </c>
      <c r="BD8" s="43">
        <f>'032113'!K28/'032113'!I28</f>
        <v>3.9729837107667858E-4</v>
      </c>
      <c r="BE8" s="43">
        <f>'032113'!N28</f>
        <v>4.7694753577106515E-3</v>
      </c>
      <c r="BF8" s="43">
        <f t="shared" si="13"/>
        <v>4.7694753577106515E-3</v>
      </c>
      <c r="BG8" s="116">
        <f>'032113'!P28</f>
        <v>1687</v>
      </c>
      <c r="BH8" s="43">
        <f>'032113'!R28/'032113'!P28</f>
        <v>6.2833432128037936E-2</v>
      </c>
      <c r="BI8" s="43">
        <f>'032113'!U28</f>
        <v>5.1233396584440226E-2</v>
      </c>
      <c r="BJ8" s="43">
        <f t="shared" si="14"/>
        <v>5.1233396584440226E-2</v>
      </c>
      <c r="BK8" s="116">
        <f>'032113'!W28</f>
        <v>1438</v>
      </c>
      <c r="BL8" s="43">
        <f>'032113'!Y28/'032113'!W28</f>
        <v>8.1363004172461756E-2</v>
      </c>
      <c r="BM8" s="43">
        <f>'032113'!AB28</f>
        <v>3.936411809235428E-2</v>
      </c>
      <c r="BN8" s="43">
        <f t="shared" si="15"/>
        <v>3.936411809235428E-2</v>
      </c>
      <c r="BO8" s="116">
        <f>'042313'!C28</f>
        <v>1549</v>
      </c>
      <c r="BP8" s="43">
        <f>'042313'!E28/'042313'!C28</f>
        <v>0.44673983214977403</v>
      </c>
      <c r="BQ8" s="169">
        <f>'042313'!I28</f>
        <v>0.21</v>
      </c>
      <c r="BR8" s="43" t="str">
        <f t="shared" si="16"/>
        <v>.</v>
      </c>
      <c r="BS8" s="116">
        <f>'042313'!K28</f>
        <v>797</v>
      </c>
      <c r="BT8" s="43">
        <f>'042313'!M28/'042313'!K28</f>
        <v>0.2710163111668758</v>
      </c>
      <c r="BU8" s="169">
        <f>'042313'!Q28</f>
        <v>0.09</v>
      </c>
      <c r="BV8" s="43" t="str">
        <f t="shared" si="17"/>
        <v>.</v>
      </c>
      <c r="BW8" s="116">
        <f>'042313'!S28</f>
        <v>881</v>
      </c>
      <c r="BX8" s="43">
        <f>'042313'!U28/'042313'!S28</f>
        <v>0.26560726447219069</v>
      </c>
      <c r="BY8" s="169">
        <f>'042313'!Y28</f>
        <v>0.13</v>
      </c>
      <c r="BZ8" s="43" t="str">
        <f t="shared" si="18"/>
        <v>.</v>
      </c>
      <c r="CA8" s="116">
        <f>'042313'!AA28</f>
        <v>2733</v>
      </c>
      <c r="CB8" s="43">
        <f>'042313'!AC28/'042313'!AA28</f>
        <v>6.6227588730332965E-2</v>
      </c>
      <c r="CC8" s="169">
        <f>'042313'!AG28</f>
        <v>0.02</v>
      </c>
      <c r="CD8" s="43">
        <f t="shared" si="19"/>
        <v>0.02</v>
      </c>
      <c r="CE8">
        <f>'060513'!D43</f>
        <v>304</v>
      </c>
      <c r="CF8">
        <f>'060513'!F43/'060513'!D43</f>
        <v>0.17434210526315788</v>
      </c>
      <c r="CG8" s="169">
        <f>'060513'!J43</f>
        <v>-5.5776892430278883E-2</v>
      </c>
      <c r="CH8" s="43">
        <f t="shared" si="20"/>
        <v>-5.5776892430278883E-2</v>
      </c>
      <c r="CI8">
        <f>'060513'!K43</f>
        <v>418</v>
      </c>
      <c r="CJ8">
        <f>'060513'!M43/'060513'!K43</f>
        <v>6.4593301435406703E-2</v>
      </c>
      <c r="CK8" s="169">
        <f>'060513'!Q43</f>
        <v>4.3478260869565216E-2</v>
      </c>
      <c r="CL8" s="43">
        <f t="shared" si="21"/>
        <v>4.3478260869565216E-2</v>
      </c>
      <c r="CM8">
        <f>'060513'!S43</f>
        <v>431</v>
      </c>
      <c r="CN8">
        <f>'060513'!U43/'060513'!S43</f>
        <v>0.38747099767981441</v>
      </c>
      <c r="CO8" s="169">
        <f>'060513'!Y43</f>
        <v>-9.4696969696969696E-2</v>
      </c>
      <c r="CP8" s="43" t="str">
        <f t="shared" si="22"/>
        <v>.</v>
      </c>
      <c r="CQ8">
        <f>'060513'!AA43</f>
        <v>381</v>
      </c>
      <c r="CR8">
        <f>'060513'!AC43/'060513'!AA43</f>
        <v>0.35958005249343833</v>
      </c>
      <c r="CS8" s="169">
        <f>'060513'!AG43</f>
        <v>-2.0491803278688523E-2</v>
      </c>
      <c r="CT8" s="43" t="str">
        <f t="shared" si="23"/>
        <v>.</v>
      </c>
      <c r="CU8" s="87">
        <v>8</v>
      </c>
      <c r="CV8" s="89">
        <f t="shared" si="24"/>
        <v>0.34782608695652173</v>
      </c>
      <c r="CW8" s="200">
        <f t="shared" si="25"/>
        <v>3.0250436046072866E-2</v>
      </c>
      <c r="CX8" s="43">
        <f t="shared" si="26"/>
        <v>2.4940525576106695E-2</v>
      </c>
    </row>
    <row r="9" spans="1:102">
      <c r="A9">
        <v>6</v>
      </c>
      <c r="B9" t="s">
        <v>51</v>
      </c>
      <c r="C9" s="116">
        <f>'100512'!D40</f>
        <v>7148.458657294399</v>
      </c>
      <c r="D9" s="43">
        <f>'100512'!F40/'100512'!D40</f>
        <v>0.37083967977441523</v>
      </c>
      <c r="E9" s="43">
        <f>'100512'!I40</f>
        <v>2.0018979573548999E-2</v>
      </c>
      <c r="F9" s="43" t="str">
        <f t="shared" si="0"/>
        <v>.</v>
      </c>
      <c r="G9" s="116">
        <f>'100512'!K40</f>
        <v>5663.3884962659804</v>
      </c>
      <c r="H9" s="43">
        <f>'100512'!M40/'100512'!K40</f>
        <v>0.2222665528756182</v>
      </c>
      <c r="I9" s="43">
        <f>'100512'!P40</f>
        <v>-3.0699027219419174E-2</v>
      </c>
      <c r="J9" s="43">
        <f t="shared" si="1"/>
        <v>-3.0699027219419174E-2</v>
      </c>
      <c r="K9" s="116">
        <f>'100512'!R40</f>
        <v>8333.377786585952</v>
      </c>
      <c r="L9" s="43">
        <f>'100512'!T40/'100512'!R40</f>
        <v>0.2480881330005564</v>
      </c>
      <c r="M9" s="43">
        <f>'100512'!W40</f>
        <v>-2.8716397594422426E-2</v>
      </c>
      <c r="N9" s="43">
        <f t="shared" si="2"/>
        <v>-2.8716397594422426E-2</v>
      </c>
      <c r="O9" s="116">
        <f>'100512'!Y40</f>
        <v>5937.7525167092999</v>
      </c>
      <c r="P9" s="43">
        <f>'100512'!AA40/'100512'!Y40</f>
        <v>0.38370474218375428</v>
      </c>
      <c r="Q9" s="43">
        <f>'100512'!AD40</f>
        <v>-9.0790539459119399E-2</v>
      </c>
      <c r="R9" s="43" t="str">
        <f t="shared" si="3"/>
        <v>.</v>
      </c>
      <c r="S9" s="116">
        <f>'111411'!E30</f>
        <v>44</v>
      </c>
      <c r="T9">
        <f>'111411'!F29/'111411'!D29</f>
        <v>0.16275908936459396</v>
      </c>
      <c r="U9" s="169">
        <f>'111411'!I29</f>
        <v>0.12</v>
      </c>
      <c r="V9" s="43" t="str">
        <f t="shared" si="4"/>
        <v>.</v>
      </c>
      <c r="W9" s="116">
        <f>'111411'!J29</f>
        <v>5769</v>
      </c>
      <c r="X9">
        <f>'111411'!L29/'111411'!J29</f>
        <v>0.23279597850580691</v>
      </c>
      <c r="Y9" s="169">
        <f>'111411'!O29</f>
        <v>0.01</v>
      </c>
      <c r="Z9" s="43">
        <f t="shared" si="5"/>
        <v>0.01</v>
      </c>
      <c r="AA9" s="116">
        <f>'111411'!P29</f>
        <v>3382</v>
      </c>
      <c r="AB9" s="43">
        <f>'111411'!R29/'111411'!P29</f>
        <v>6.2684801892371383E-2</v>
      </c>
      <c r="AC9" s="43">
        <f>'111411'!U29</f>
        <v>0</v>
      </c>
      <c r="AD9" s="43">
        <f t="shared" si="6"/>
        <v>0</v>
      </c>
      <c r="AE9" s="116">
        <f>'111411'!V29</f>
        <v>442</v>
      </c>
      <c r="AF9" s="43">
        <f>'111411'!X29/'111411'!V29</f>
        <v>6.3348416289592757E-2</v>
      </c>
      <c r="AG9" s="43">
        <f>'111411'!AA29</f>
        <v>0.02</v>
      </c>
      <c r="AH9" s="43">
        <f t="shared" si="7"/>
        <v>0.02</v>
      </c>
      <c r="AI9">
        <f>'121911'!D29</f>
        <v>2990</v>
      </c>
      <c r="AJ9">
        <f>'121911'!F29/'121911'!D29</f>
        <v>0.10167224080267559</v>
      </c>
      <c r="AK9" s="169">
        <f>'121911'!J29</f>
        <v>-8.3023082650781829E-2</v>
      </c>
      <c r="AL9" s="43">
        <f t="shared" si="8"/>
        <v>-8.3023082650781829E-2</v>
      </c>
      <c r="AM9">
        <f>'121911'!K29</f>
        <v>652</v>
      </c>
      <c r="AN9">
        <f>'121911'!M29/'121911'!K29</f>
        <v>0.40030674846625769</v>
      </c>
      <c r="AO9" s="169">
        <f>'121911'!Q29</f>
        <v>-3.8363171355498722E-2</v>
      </c>
      <c r="AP9" s="43" t="str">
        <f t="shared" si="9"/>
        <v>.</v>
      </c>
      <c r="AQ9">
        <f>'121911'!R29</f>
        <v>3395</v>
      </c>
      <c r="AR9">
        <f>'121911'!T29/'121911'!R29</f>
        <v>8.4241531664212083E-2</v>
      </c>
      <c r="AS9" s="169">
        <f>'121911'!X29</f>
        <v>3.1199742682534577E-2</v>
      </c>
      <c r="AT9" s="43">
        <f t="shared" si="10"/>
        <v>3.1199742682534577E-2</v>
      </c>
      <c r="AU9">
        <f>'121911'!Y29</f>
        <v>11</v>
      </c>
      <c r="AV9">
        <f>'121911'!AA29/'121911'!Y29</f>
        <v>0.45454545454545453</v>
      </c>
      <c r="AW9">
        <f>'121911'!AD29</f>
        <v>-0.33333333333333331</v>
      </c>
      <c r="AX9" s="43" t="str">
        <f t="shared" si="11"/>
        <v>.</v>
      </c>
      <c r="AY9" s="116">
        <f>'032113'!C29</f>
        <v>207</v>
      </c>
      <c r="AZ9" s="43">
        <f>'032113'!E29/'032113'!C29</f>
        <v>0.33333333333333331</v>
      </c>
      <c r="BA9" s="169">
        <f>'032113'!H29</f>
        <v>5.0724637681159424E-2</v>
      </c>
      <c r="BB9" s="43" t="str">
        <f t="shared" si="12"/>
        <v>.</v>
      </c>
      <c r="BC9" s="116">
        <f>'032113'!I29</f>
        <v>6211</v>
      </c>
      <c r="BD9" s="43">
        <f>'032113'!K29/'032113'!I29</f>
        <v>1.9320560296248591E-3</v>
      </c>
      <c r="BE9" s="43">
        <f>'032113'!N29</f>
        <v>1.9357960961445394E-3</v>
      </c>
      <c r="BF9" s="43">
        <f t="shared" si="13"/>
        <v>1.9357960961445394E-3</v>
      </c>
      <c r="BG9" s="116">
        <f>'032113'!P29</f>
        <v>6415</v>
      </c>
      <c r="BH9" s="43">
        <f>'032113'!R29/'032113'!P29</f>
        <v>0.38862042088854248</v>
      </c>
      <c r="BI9" s="43">
        <f>'032113'!U29</f>
        <v>0.12748597654258031</v>
      </c>
      <c r="BJ9" s="43" t="str">
        <f t="shared" si="14"/>
        <v>.</v>
      </c>
      <c r="BK9" s="116">
        <f>'032113'!W29</f>
        <v>6527</v>
      </c>
      <c r="BL9" s="43">
        <f>'032113'!Y29/'032113'!W29</f>
        <v>0.36188141565803583</v>
      </c>
      <c r="BM9" s="43">
        <f>'032113'!AB29</f>
        <v>0.13373349339735893</v>
      </c>
      <c r="BN9" s="43" t="str">
        <f t="shared" si="15"/>
        <v>.</v>
      </c>
      <c r="BO9" s="116">
        <f>'042313'!C29</f>
        <v>5473</v>
      </c>
      <c r="BP9" s="43">
        <f>'042313'!E29/'042313'!C29</f>
        <v>0.16206833546501004</v>
      </c>
      <c r="BQ9" s="169">
        <f>'042313'!I29</f>
        <v>0.02</v>
      </c>
      <c r="BR9" s="43">
        <f t="shared" si="16"/>
        <v>0.02</v>
      </c>
      <c r="BS9" s="116">
        <f>'042313'!K29</f>
        <v>4697</v>
      </c>
      <c r="BT9" s="43">
        <f>'042313'!M29/'042313'!K29</f>
        <v>0.64360229934000424</v>
      </c>
      <c r="BU9" s="169">
        <f>'042313'!Q29</f>
        <v>-7.0000000000000007E-2</v>
      </c>
      <c r="BV9" s="43" t="str">
        <f t="shared" si="17"/>
        <v>.</v>
      </c>
      <c r="BW9" s="116">
        <f>'042313'!S29</f>
        <v>3458</v>
      </c>
      <c r="BX9" s="43">
        <f>'042313'!U29/'042313'!S29</f>
        <v>0.42452284557547715</v>
      </c>
      <c r="BY9" s="169">
        <f>'042313'!Y29</f>
        <v>0.12</v>
      </c>
      <c r="BZ9" s="43" t="str">
        <f t="shared" si="18"/>
        <v>.</v>
      </c>
      <c r="CA9" s="116">
        <f>'042313'!AA29</f>
        <v>8180</v>
      </c>
      <c r="CB9" s="43">
        <f>'042313'!AC29/'042313'!AA29</f>
        <v>3.1662591687041566E-2</v>
      </c>
      <c r="CC9" s="169">
        <f>'042313'!AG29</f>
        <v>0.01</v>
      </c>
      <c r="CD9" s="43">
        <f t="shared" si="19"/>
        <v>0.01</v>
      </c>
      <c r="CE9">
        <f>'060513'!D44</f>
        <v>680</v>
      </c>
      <c r="CF9">
        <f>'060513'!F44/'060513'!D44</f>
        <v>0.22205882352941175</v>
      </c>
      <c r="CG9" s="169">
        <f>'060513'!J44</f>
        <v>-0.10586011342155009</v>
      </c>
      <c r="CH9" s="43">
        <f t="shared" si="20"/>
        <v>-0.10586011342155009</v>
      </c>
      <c r="CI9">
        <f>'060513'!K44</f>
        <v>1001</v>
      </c>
      <c r="CJ9">
        <f>'060513'!M44/'060513'!K44</f>
        <v>5.3946053946053944E-2</v>
      </c>
      <c r="CK9" s="169">
        <f>'060513'!Q44</f>
        <v>-2.4287222808870117E-2</v>
      </c>
      <c r="CL9" s="43">
        <f t="shared" si="21"/>
        <v>-2.4287222808870117E-2</v>
      </c>
      <c r="CM9">
        <f>'060513'!S44</f>
        <v>1061</v>
      </c>
      <c r="CN9">
        <f>'060513'!U44/'060513'!S44</f>
        <v>3.7700282752120638E-2</v>
      </c>
      <c r="CO9" s="169">
        <f>'060513'!Y44</f>
        <v>2.9382957884427031E-3</v>
      </c>
      <c r="CP9" s="43">
        <f t="shared" si="22"/>
        <v>2.9382957884427031E-3</v>
      </c>
      <c r="CQ9">
        <f>'060513'!AA44</f>
        <v>991</v>
      </c>
      <c r="CR9">
        <f>'060513'!AC44/'060513'!AA44</f>
        <v>6.2563067608476283E-2</v>
      </c>
      <c r="CS9" s="169">
        <f>'060513'!AG44</f>
        <v>-5.3821313240043061E-3</v>
      </c>
      <c r="CT9" s="43">
        <f t="shared" si="23"/>
        <v>-5.3821313240043061E-3</v>
      </c>
      <c r="CU9" s="87">
        <v>14</v>
      </c>
      <c r="CV9" s="89">
        <f t="shared" si="24"/>
        <v>0.60869565217391308</v>
      </c>
      <c r="CW9" s="200">
        <f t="shared" si="25"/>
        <v>-8.0028355858646708E-3</v>
      </c>
      <c r="CX9" s="43">
        <f t="shared" si="26"/>
        <v>3.0295500488543424E-2</v>
      </c>
    </row>
    <row r="10" spans="1:102">
      <c r="A10">
        <v>7</v>
      </c>
      <c r="B10" t="s">
        <v>53</v>
      </c>
      <c r="C10" s="116">
        <f>'100512'!D41</f>
        <v>691.04449944248574</v>
      </c>
      <c r="D10" s="43">
        <f>'100512'!F41/'100512'!D41</f>
        <v>8.3697242383574261E-3</v>
      </c>
      <c r="E10" s="43">
        <f>'100512'!I41</f>
        <v>1.2858307221701561E-2</v>
      </c>
      <c r="F10" s="43">
        <f t="shared" si="0"/>
        <v>1.2858307221701561E-2</v>
      </c>
      <c r="G10" s="116">
        <f>'100512'!K41</f>
        <v>677.20260396889023</v>
      </c>
      <c r="H10" s="43">
        <f>'100512'!M41/'100512'!K41</f>
        <v>1.5989647421224371E-2</v>
      </c>
      <c r="I10" s="43">
        <f>'100512'!P41</f>
        <v>3.5431783891726083E-3</v>
      </c>
      <c r="J10" s="43">
        <f t="shared" si="1"/>
        <v>3.5431783891726083E-3</v>
      </c>
      <c r="K10" s="116">
        <f>'100512'!R41</f>
        <v>859.12371080362584</v>
      </c>
      <c r="L10" s="43">
        <f>'100512'!T41/'100512'!R41</f>
        <v>1.8869526385222726E-2</v>
      </c>
      <c r="M10" s="43">
        <f>'100512'!W41</f>
        <v>5.3041679935630047E-3</v>
      </c>
      <c r="N10" s="43">
        <f t="shared" si="2"/>
        <v>5.3041679935630047E-3</v>
      </c>
      <c r="O10" s="116">
        <f>'100512'!Y41</f>
        <v>725.16560428528214</v>
      </c>
      <c r="P10" s="43">
        <f>'100512'!AA41/'100512'!Y41</f>
        <v>1.1336483819154799E-2</v>
      </c>
      <c r="Q10" s="43">
        <f>'100512'!AD41</f>
        <v>1.4294952272991802E-2</v>
      </c>
      <c r="R10" s="43">
        <f t="shared" si="3"/>
        <v>1.4294952272991802E-2</v>
      </c>
      <c r="S10" s="116">
        <f>'111411'!E31</f>
        <v>80</v>
      </c>
      <c r="T10">
        <f>'111411'!F30/'111411'!D30</f>
        <v>5.5456171735241505E-2</v>
      </c>
      <c r="U10" s="169">
        <f>'111411'!I30</f>
        <v>0.02</v>
      </c>
      <c r="V10" s="43" t="str">
        <f t="shared" si="4"/>
        <v>.</v>
      </c>
      <c r="W10" s="116">
        <f>'111411'!J30</f>
        <v>860</v>
      </c>
      <c r="X10">
        <f>'111411'!L30/'111411'!J30</f>
        <v>1.0465116279069767E-2</v>
      </c>
      <c r="Y10" s="169">
        <f>'111411'!O30</f>
        <v>0.02</v>
      </c>
      <c r="Z10" s="43">
        <f t="shared" si="5"/>
        <v>0.02</v>
      </c>
      <c r="AA10" s="116">
        <f>'111411'!P30</f>
        <v>488</v>
      </c>
      <c r="AB10" s="43">
        <f>'111411'!R30/'111411'!P30</f>
        <v>5.737704918032787E-2</v>
      </c>
      <c r="AC10" s="43">
        <f>'111411'!U30</f>
        <v>0</v>
      </c>
      <c r="AD10" s="43">
        <f t="shared" si="6"/>
        <v>0</v>
      </c>
      <c r="AE10" s="116">
        <f>'111411'!V30</f>
        <v>57</v>
      </c>
      <c r="AF10" s="43">
        <f>'111411'!X30/'111411'!V30</f>
        <v>0.14035087719298245</v>
      </c>
      <c r="AG10" s="43">
        <f>'111411'!AA30</f>
        <v>0.04</v>
      </c>
      <c r="AH10" s="43" t="str">
        <f t="shared" si="7"/>
        <v>.</v>
      </c>
      <c r="AI10">
        <f>'121911'!D30</f>
        <v>337</v>
      </c>
      <c r="AJ10">
        <f>'121911'!F30/'121911'!D30</f>
        <v>0.25816023738872401</v>
      </c>
      <c r="AK10" s="169">
        <f>'121911'!J30</f>
        <v>-0.248</v>
      </c>
      <c r="AL10" s="43" t="str">
        <f t="shared" si="8"/>
        <v>.</v>
      </c>
      <c r="AM10">
        <f>'121911'!K30</f>
        <v>106</v>
      </c>
      <c r="AN10">
        <f>'121911'!M30/'121911'!K30</f>
        <v>3.7735849056603772E-2</v>
      </c>
      <c r="AO10" s="169">
        <f>'121911'!Q30</f>
        <v>4.9019607843137254E-2</v>
      </c>
      <c r="AP10" s="43">
        <f t="shared" si="9"/>
        <v>4.9019607843137254E-2</v>
      </c>
      <c r="AQ10">
        <f>'121911'!R30</f>
        <v>503</v>
      </c>
      <c r="AR10">
        <f>'121911'!T30/'121911'!R30</f>
        <v>5.3677932405566599E-2</v>
      </c>
      <c r="AS10" s="169">
        <f>'121911'!X30</f>
        <v>4.8319327731092439E-2</v>
      </c>
      <c r="AT10" s="43">
        <f t="shared" si="10"/>
        <v>4.8319327731092439E-2</v>
      </c>
      <c r="AU10">
        <f>'121911'!Y30</f>
        <v>3</v>
      </c>
      <c r="AV10">
        <f>'121911'!AA30/'121911'!Y30</f>
        <v>0.33333333333333331</v>
      </c>
      <c r="AW10">
        <f>'121911'!AD30</f>
        <v>0</v>
      </c>
      <c r="AX10" s="43" t="str">
        <f t="shared" si="11"/>
        <v>.</v>
      </c>
      <c r="AY10" s="116">
        <f>'032113'!C30</f>
        <v>51</v>
      </c>
      <c r="AZ10" s="43">
        <f>'032113'!E30/'032113'!C30</f>
        <v>7.8431372549019607E-2</v>
      </c>
      <c r="BA10" s="169">
        <f>'032113'!H30</f>
        <v>0.21276595744680851</v>
      </c>
      <c r="BB10" s="43" t="str">
        <f t="shared" si="12"/>
        <v>.</v>
      </c>
      <c r="BC10" s="116">
        <f>'032113'!I30</f>
        <v>862</v>
      </c>
      <c r="BD10" s="43">
        <f>'032113'!K30/'032113'!I30</f>
        <v>4.6403712296983757E-3</v>
      </c>
      <c r="BE10" s="43">
        <f>'032113'!N30</f>
        <v>6.993006993006993E-3</v>
      </c>
      <c r="BF10" s="43">
        <f t="shared" si="13"/>
        <v>6.993006993006993E-3</v>
      </c>
      <c r="BG10" s="116">
        <f>'032113'!P30</f>
        <v>1321</v>
      </c>
      <c r="BH10" s="43">
        <f>'032113'!R30/'032113'!P30</f>
        <v>1.5897047691143074E-2</v>
      </c>
      <c r="BI10" s="43">
        <f>'032113'!U30</f>
        <v>0.01</v>
      </c>
      <c r="BJ10" s="43">
        <f t="shared" si="14"/>
        <v>0.01</v>
      </c>
      <c r="BK10" s="116">
        <f>'032113'!W30</f>
        <v>978</v>
      </c>
      <c r="BL10" s="43">
        <f>'032113'!Y30/'032113'!W30</f>
        <v>8.1799591002044997E-3</v>
      </c>
      <c r="BM10" s="43">
        <f>'032113'!AB30</f>
        <v>2.9896907216494847E-2</v>
      </c>
      <c r="BN10" s="43">
        <f t="shared" si="15"/>
        <v>2.9896907216494847E-2</v>
      </c>
      <c r="BO10" s="116">
        <f>'042313'!C30</f>
        <v>986</v>
      </c>
      <c r="BP10" s="43">
        <f>'042313'!E30/'042313'!C30</f>
        <v>6.6937119675456389E-2</v>
      </c>
      <c r="BQ10" s="169">
        <f>'042313'!I30</f>
        <v>0.05</v>
      </c>
      <c r="BR10" s="43">
        <f t="shared" si="16"/>
        <v>0.05</v>
      </c>
      <c r="BS10" s="116">
        <f>'042313'!K30</f>
        <v>460</v>
      </c>
      <c r="BT10" s="43">
        <f>'042313'!M30/'042313'!K30</f>
        <v>8.0434782608695646E-2</v>
      </c>
      <c r="BU10" s="169">
        <f>'042313'!Q30</f>
        <v>0.03</v>
      </c>
      <c r="BV10" s="43">
        <f t="shared" si="17"/>
        <v>0.03</v>
      </c>
      <c r="BW10" s="116">
        <f>'042313'!S30</f>
        <v>516</v>
      </c>
      <c r="BX10" s="43">
        <f>'042313'!U30/'042313'!S30</f>
        <v>9.1085271317829453E-2</v>
      </c>
      <c r="BY10" s="169">
        <f>'042313'!Y30</f>
        <v>0.02</v>
      </c>
      <c r="BZ10" s="43">
        <f t="shared" si="18"/>
        <v>0.02</v>
      </c>
      <c r="CA10" s="116">
        <f>'042313'!AA30</f>
        <v>781</v>
      </c>
      <c r="CB10" s="43">
        <f>'042313'!AC30/'042313'!AA30</f>
        <v>0.21382842509603073</v>
      </c>
      <c r="CC10" s="169">
        <f>'042313'!AG30</f>
        <v>0.09</v>
      </c>
      <c r="CD10" s="43">
        <f t="shared" si="19"/>
        <v>0.09</v>
      </c>
      <c r="CE10">
        <f>'060513'!D45</f>
        <v>58</v>
      </c>
      <c r="CF10">
        <f>'060513'!F45/'060513'!D45</f>
        <v>0.17241379310344829</v>
      </c>
      <c r="CG10" s="169">
        <f>'060513'!J45</f>
        <v>-2.0833333333333332E-2</v>
      </c>
      <c r="CH10" s="43" t="str">
        <f t="shared" si="20"/>
        <v>.</v>
      </c>
      <c r="CI10">
        <f>'060513'!K45</f>
        <v>93</v>
      </c>
      <c r="CJ10">
        <f>'060513'!M45/'060513'!K45</f>
        <v>0.4838709677419355</v>
      </c>
      <c r="CK10" s="169">
        <f>'060513'!Q45</f>
        <v>-0.22916666666666666</v>
      </c>
      <c r="CL10" s="43" t="str">
        <f t="shared" si="21"/>
        <v>.</v>
      </c>
      <c r="CM10">
        <f>'060513'!S45</f>
        <v>55</v>
      </c>
      <c r="CN10">
        <f>'060513'!U45/'060513'!S45</f>
        <v>0.69090909090909092</v>
      </c>
      <c r="CO10" s="169">
        <f>'060513'!Y45</f>
        <v>0.52941176470588236</v>
      </c>
      <c r="CP10" s="43" t="str">
        <f t="shared" si="22"/>
        <v>.</v>
      </c>
      <c r="CQ10">
        <f>'060513'!AA45</f>
        <v>88</v>
      </c>
      <c r="CR10">
        <f>'060513'!AC45/'060513'!AA45</f>
        <v>0.47727272727272729</v>
      </c>
      <c r="CS10" s="169">
        <f>'060513'!AG45</f>
        <v>0.43478260869565216</v>
      </c>
      <c r="CT10" s="43" t="str">
        <f t="shared" si="23"/>
        <v>.</v>
      </c>
      <c r="CU10" s="87">
        <v>15</v>
      </c>
      <c r="CV10" s="89">
        <f t="shared" si="24"/>
        <v>0.65217391304347827</v>
      </c>
      <c r="CW10" s="200">
        <f t="shared" si="25"/>
        <v>2.3863804281627734E-2</v>
      </c>
      <c r="CX10" s="43">
        <f t="shared" si="26"/>
        <v>2.531060650102706E-2</v>
      </c>
    </row>
    <row r="11" spans="1:102">
      <c r="A11">
        <v>8</v>
      </c>
      <c r="B11" t="s">
        <v>55</v>
      </c>
      <c r="C11" s="116">
        <f>'100512'!D42</f>
        <v>2807.8713271856072</v>
      </c>
      <c r="D11" s="43">
        <f>'100512'!F42/'100512'!D42</f>
        <v>3.4331178455178908E-3</v>
      </c>
      <c r="E11" s="43">
        <f>'100512'!I42</f>
        <v>8.7253616421017546E-3</v>
      </c>
      <c r="F11" s="43">
        <f t="shared" si="0"/>
        <v>8.7253616421017546E-3</v>
      </c>
      <c r="G11" s="116">
        <f>'100512'!K42</f>
        <v>2728.1283982391742</v>
      </c>
      <c r="H11" s="43">
        <f>'100512'!M42/'100512'!K42</f>
        <v>4.6306236991573591E-3</v>
      </c>
      <c r="I11" s="43">
        <f>'100512'!P42</f>
        <v>6.2762103840692928E-3</v>
      </c>
      <c r="J11" s="43">
        <f t="shared" si="1"/>
        <v>6.2762103840692928E-3</v>
      </c>
      <c r="K11" s="116">
        <f>'100512'!R42</f>
        <v>3745.6816125364339</v>
      </c>
      <c r="L11" s="43">
        <f>'100512'!T42/'100512'!R42</f>
        <v>5.3463356304585576E-3</v>
      </c>
      <c r="M11" s="43">
        <f>'100512'!W42</f>
        <v>5.7275129105305665E-3</v>
      </c>
      <c r="N11" s="43">
        <f t="shared" si="2"/>
        <v>5.7275129105305665E-3</v>
      </c>
      <c r="O11" s="116">
        <f>'100512'!Y42</f>
        <v>2593.1754098247934</v>
      </c>
      <c r="P11" s="43">
        <f>'100512'!AA42/'100512'!Y42</f>
        <v>5.8874737901062346E-3</v>
      </c>
      <c r="Q11" s="43">
        <f>'100512'!AD42</f>
        <v>5.3900861075407919E-3</v>
      </c>
      <c r="R11" s="43">
        <f t="shared" si="3"/>
        <v>5.3900861075407919E-3</v>
      </c>
      <c r="S11" s="116">
        <f>'111411'!E32</f>
        <v>5517</v>
      </c>
      <c r="T11">
        <f>'111411'!F31/'111411'!D31</f>
        <v>1.3656633221850614E-2</v>
      </c>
      <c r="U11" s="169">
        <f>'111411'!I31</f>
        <v>0.01</v>
      </c>
      <c r="V11" s="43">
        <f t="shared" si="4"/>
        <v>0.01</v>
      </c>
      <c r="W11" s="116">
        <f>'111411'!J31</f>
        <v>7807</v>
      </c>
      <c r="X11">
        <f>'111411'!L31/'111411'!J31</f>
        <v>1.2040476495452798E-2</v>
      </c>
      <c r="Y11" s="169">
        <f>'111411'!O31</f>
        <v>0.01</v>
      </c>
      <c r="Z11" s="43">
        <f t="shared" si="5"/>
        <v>0.01</v>
      </c>
      <c r="AA11" s="116">
        <f>'111411'!P31</f>
        <v>2493</v>
      </c>
      <c r="AB11" s="43">
        <f>'111411'!R31/'111411'!P31</f>
        <v>1.9655034095467309E-2</v>
      </c>
      <c r="AC11" s="43">
        <f>'111411'!U31</f>
        <v>0.01</v>
      </c>
      <c r="AD11" s="43">
        <f t="shared" si="6"/>
        <v>0.01</v>
      </c>
      <c r="AE11" s="116">
        <f>'111411'!V31</f>
        <v>605</v>
      </c>
      <c r="AF11" s="43">
        <f>'111411'!X31/'111411'!V31</f>
        <v>2.809917355371901E-2</v>
      </c>
      <c r="AG11" s="43">
        <f>'111411'!AA31</f>
        <v>0.02</v>
      </c>
      <c r="AH11" s="43">
        <f t="shared" si="7"/>
        <v>0.02</v>
      </c>
      <c r="AI11">
        <f>'121911'!D31</f>
        <v>3839</v>
      </c>
      <c r="AJ11">
        <f>'121911'!F31/'121911'!D31</f>
        <v>5.5743683250846575E-2</v>
      </c>
      <c r="AK11" s="169">
        <f>'121911'!J31</f>
        <v>-2.6206896551724139E-2</v>
      </c>
      <c r="AL11" s="43">
        <f t="shared" si="8"/>
        <v>-2.6206896551724139E-2</v>
      </c>
      <c r="AM11">
        <f>'121911'!K31</f>
        <v>521</v>
      </c>
      <c r="AN11">
        <f>'121911'!M31/'121911'!K31</f>
        <v>1.5355086372360844E-2</v>
      </c>
      <c r="AO11" s="169">
        <f>'121911'!Q31</f>
        <v>2.3391812865497075E-2</v>
      </c>
      <c r="AP11" s="43">
        <f t="shared" si="9"/>
        <v>2.3391812865497075E-2</v>
      </c>
      <c r="AQ11">
        <f>'121911'!R31</f>
        <v>2788</v>
      </c>
      <c r="AR11">
        <f>'121911'!T31/'121911'!R31</f>
        <v>2.6183644189383071E-2</v>
      </c>
      <c r="AS11" s="169">
        <f>'121911'!X31</f>
        <v>1.2154696132596685E-2</v>
      </c>
      <c r="AT11" s="43">
        <f t="shared" si="10"/>
        <v>1.2154696132596685E-2</v>
      </c>
      <c r="AU11">
        <f>'121911'!Y31</f>
        <v>11</v>
      </c>
      <c r="AV11">
        <f>'121911'!AA31/'121911'!Y31</f>
        <v>0.81818181818181823</v>
      </c>
      <c r="AW11">
        <f>'121911'!AD31</f>
        <v>-2.5</v>
      </c>
      <c r="AX11" s="43" t="str">
        <f t="shared" si="11"/>
        <v>.</v>
      </c>
      <c r="AY11" s="116">
        <f>'032113'!C31</f>
        <v>231</v>
      </c>
      <c r="AZ11" s="43">
        <f>'032113'!E31/'032113'!C31</f>
        <v>0.15584415584415584</v>
      </c>
      <c r="BA11" s="169">
        <f>'032113'!H31</f>
        <v>7.6923076923076927E-2</v>
      </c>
      <c r="BB11" s="43">
        <f t="shared" si="12"/>
        <v>7.6923076923076927E-2</v>
      </c>
      <c r="BC11" s="116">
        <f>'032113'!I31</f>
        <v>4650</v>
      </c>
      <c r="BD11" s="43">
        <f>'032113'!K31/'032113'!I31</f>
        <v>4.3010752688172043E-4</v>
      </c>
      <c r="BE11" s="43">
        <f>'032113'!N31</f>
        <v>3.6574870912220309E-3</v>
      </c>
      <c r="BF11" s="43">
        <f t="shared" si="13"/>
        <v>3.6574870912220309E-3</v>
      </c>
      <c r="BG11" s="116">
        <f>'032113'!P31</f>
        <v>4639</v>
      </c>
      <c r="BH11" s="43">
        <f>'032113'!R31/'032113'!P31</f>
        <v>0.10605733994395344</v>
      </c>
      <c r="BI11" s="43">
        <f>'032113'!U31</f>
        <v>2.990113334940921E-2</v>
      </c>
      <c r="BJ11" s="43">
        <f t="shared" si="14"/>
        <v>2.990113334940921E-2</v>
      </c>
      <c r="BK11" s="116">
        <f>'032113'!W31</f>
        <v>4627</v>
      </c>
      <c r="BL11" s="43">
        <f>'032113'!Y31/'032113'!W31</f>
        <v>6.0514372163388806E-2</v>
      </c>
      <c r="BM11" s="43">
        <f>'032113'!AB31</f>
        <v>3.4966643662295835E-2</v>
      </c>
      <c r="BN11" s="43">
        <f t="shared" si="15"/>
        <v>3.4966643662295835E-2</v>
      </c>
      <c r="BO11" s="116">
        <f>'042313'!C31</f>
        <v>7889</v>
      </c>
      <c r="BP11" s="43">
        <f>'042313'!E31/'042313'!C31</f>
        <v>4.7154265432881225E-2</v>
      </c>
      <c r="BQ11" s="169">
        <f>'042313'!I31</f>
        <v>0.03</v>
      </c>
      <c r="BR11" s="43">
        <f t="shared" si="16"/>
        <v>0.03</v>
      </c>
      <c r="BS11" s="116">
        <f>'042313'!K31</f>
        <v>1905</v>
      </c>
      <c r="BT11" s="43">
        <f>'042313'!M31/'042313'!K31</f>
        <v>0.12860892388451445</v>
      </c>
      <c r="BU11" s="169">
        <f>'042313'!Q31</f>
        <v>0.04</v>
      </c>
      <c r="BV11" s="43">
        <f t="shared" si="17"/>
        <v>0.04</v>
      </c>
      <c r="BW11" s="116">
        <f>'042313'!S31</f>
        <v>1570</v>
      </c>
      <c r="BX11" s="43">
        <f>'042313'!U31/'042313'!S31</f>
        <v>6.2420382165605096E-2</v>
      </c>
      <c r="BY11" s="169">
        <f>'042313'!Y31</f>
        <v>0.04</v>
      </c>
      <c r="BZ11" s="43">
        <f t="shared" si="18"/>
        <v>0.04</v>
      </c>
      <c r="CA11" s="116">
        <f>'042313'!AA31</f>
        <v>5310</v>
      </c>
      <c r="CB11" s="43">
        <f>'042313'!AC31/'042313'!AA31</f>
        <v>1.7890772128060263E-2</v>
      </c>
      <c r="CC11" s="169">
        <f>'042313'!AG31</f>
        <v>0.05</v>
      </c>
      <c r="CD11" s="43">
        <f t="shared" si="19"/>
        <v>0.05</v>
      </c>
      <c r="CE11">
        <f>'060513'!D46</f>
        <v>1758</v>
      </c>
      <c r="CF11">
        <f>'060513'!F46/'060513'!D46</f>
        <v>2.0477815699658702E-2</v>
      </c>
      <c r="CG11" s="169">
        <f>'060513'!J46</f>
        <v>2.148664343786295E-2</v>
      </c>
      <c r="CH11" s="43">
        <f t="shared" si="20"/>
        <v>2.148664343786295E-2</v>
      </c>
      <c r="CI11">
        <f>'060513'!K46</f>
        <v>1319</v>
      </c>
      <c r="CJ11">
        <f>'060513'!M46/'060513'!K46</f>
        <v>1.4404852160727824E-2</v>
      </c>
      <c r="CK11" s="169">
        <f>'060513'!Q46</f>
        <v>0.04</v>
      </c>
      <c r="CL11" s="43">
        <f t="shared" si="21"/>
        <v>0.04</v>
      </c>
      <c r="CM11">
        <f>'060513'!S46</f>
        <v>1683</v>
      </c>
      <c r="CN11">
        <f>'060513'!U46/'060513'!S46</f>
        <v>3.3273915626856804E-2</v>
      </c>
      <c r="CO11" s="169">
        <f>'060513'!Y46</f>
        <v>2.4585125998770743E-2</v>
      </c>
      <c r="CP11" s="43">
        <f t="shared" si="22"/>
        <v>2.4585125998770743E-2</v>
      </c>
      <c r="CQ11">
        <f>'060513'!AA46</f>
        <v>1606</v>
      </c>
      <c r="CR11">
        <f>'060513'!AC46/'060513'!AA46</f>
        <v>3.8605230386052306E-2</v>
      </c>
      <c r="CS11" s="169">
        <f>'060513'!AG46</f>
        <v>2.5906735751295335E-2</v>
      </c>
      <c r="CT11" s="43">
        <f t="shared" si="23"/>
        <v>2.5906735751295335E-2</v>
      </c>
      <c r="CU11" s="87">
        <v>23</v>
      </c>
      <c r="CV11" s="89">
        <f t="shared" si="24"/>
        <v>1</v>
      </c>
      <c r="CW11" s="200">
        <f t="shared" si="25"/>
        <v>2.0569949313334102E-2</v>
      </c>
      <c r="CX11" s="43">
        <f t="shared" si="26"/>
        <v>2.1544943430886532E-2</v>
      </c>
    </row>
    <row r="12" spans="1:102">
      <c r="A12">
        <v>9</v>
      </c>
      <c r="B12" t="s">
        <v>57</v>
      </c>
      <c r="C12" s="116">
        <f>'100512'!D43</f>
        <v>3126.3727021366367</v>
      </c>
      <c r="D12" s="43">
        <f>'100512'!F43/'100512'!D43</f>
        <v>0.28860311353123902</v>
      </c>
      <c r="E12" s="43">
        <f>'100512'!I43</f>
        <v>-1.3533938211845136E-4</v>
      </c>
      <c r="F12" s="43" t="str">
        <f t="shared" si="0"/>
        <v>.</v>
      </c>
      <c r="G12" s="116">
        <f>'100512'!K43</f>
        <v>3262.5925769658102</v>
      </c>
      <c r="H12" s="43">
        <f>'100512'!M43/'100512'!K43</f>
        <v>0.2937229854497182</v>
      </c>
      <c r="I12" s="43">
        <f>'100512'!P43</f>
        <v>2.2353236699886911E-2</v>
      </c>
      <c r="J12" s="43" t="str">
        <f t="shared" si="1"/>
        <v>.</v>
      </c>
      <c r="K12" s="116">
        <f>'100512'!R43</f>
        <v>4230.8482031325075</v>
      </c>
      <c r="L12" s="43">
        <f>'100512'!T43/'100512'!R43</f>
        <v>0.23440867452958233</v>
      </c>
      <c r="M12" s="43">
        <f>'100512'!W43</f>
        <v>-8.853094468808444E-3</v>
      </c>
      <c r="N12" s="43">
        <f t="shared" si="2"/>
        <v>-8.853094468808444E-3</v>
      </c>
      <c r="O12" s="116">
        <f>'100512'!Y43</f>
        <v>2640.4003768187695</v>
      </c>
      <c r="P12" s="43">
        <f>'100512'!AA43/'100512'!Y43</f>
        <v>0.22772866700808622</v>
      </c>
      <c r="Q12" s="43">
        <f>'100512'!AD43</f>
        <v>-2.2675233276282489E-2</v>
      </c>
      <c r="R12" s="43">
        <f t="shared" si="3"/>
        <v>-2.2675233276282489E-2</v>
      </c>
      <c r="S12" s="116">
        <f>'111411'!E33</f>
        <v>385</v>
      </c>
      <c r="T12">
        <f>'111411'!F32/'111411'!D32</f>
        <v>0.36205744822979291</v>
      </c>
      <c r="U12" s="169">
        <f>'111411'!I32</f>
        <v>0.4</v>
      </c>
      <c r="V12" s="43" t="str">
        <f t="shared" si="4"/>
        <v>.</v>
      </c>
      <c r="W12" s="116">
        <f>'111411'!J32</f>
        <v>5282</v>
      </c>
      <c r="X12">
        <f>'111411'!L32/'111411'!J32</f>
        <v>0.56474820143884896</v>
      </c>
      <c r="Y12" s="169">
        <f>'111411'!O32</f>
        <v>0.1</v>
      </c>
      <c r="Z12" s="43" t="str">
        <f t="shared" si="5"/>
        <v>.</v>
      </c>
      <c r="AA12" s="116">
        <f>'111411'!P32</f>
        <v>2397</v>
      </c>
      <c r="AB12" s="43">
        <f>'111411'!R32/'111411'!P32</f>
        <v>0.28869420108468918</v>
      </c>
      <c r="AC12" s="43">
        <f>'111411'!U32</f>
        <v>0.09</v>
      </c>
      <c r="AD12" s="43" t="str">
        <f t="shared" si="6"/>
        <v>.</v>
      </c>
      <c r="AE12" s="116">
        <f>'111411'!V32</f>
        <v>222</v>
      </c>
      <c r="AF12" s="43">
        <f>'111411'!X32/'111411'!V32</f>
        <v>1.3513513513513514E-2</v>
      </c>
      <c r="AG12" s="43">
        <f>'111411'!AA32</f>
        <v>0.05</v>
      </c>
      <c r="AH12" s="43">
        <f t="shared" si="7"/>
        <v>0.05</v>
      </c>
      <c r="AI12">
        <f>'121911'!D32</f>
        <v>1518</v>
      </c>
      <c r="AJ12">
        <f>'121911'!F32/'121911'!D32</f>
        <v>5.7971014492753624E-2</v>
      </c>
      <c r="AK12" s="169">
        <f>'121911'!J32</f>
        <v>-4.1258741258741259E-2</v>
      </c>
      <c r="AL12" s="43">
        <f t="shared" si="8"/>
        <v>-4.1258741258741259E-2</v>
      </c>
      <c r="AM12">
        <f>'121911'!K32</f>
        <v>644</v>
      </c>
      <c r="AN12">
        <f>'121911'!M32/'121911'!K32</f>
        <v>0.57919254658385089</v>
      </c>
      <c r="AO12" s="169">
        <f>'121911'!Q32</f>
        <v>-0.24723247232472326</v>
      </c>
      <c r="AP12" s="43" t="str">
        <f t="shared" si="9"/>
        <v>.</v>
      </c>
      <c r="AQ12">
        <f>'121911'!R32</f>
        <v>1930</v>
      </c>
      <c r="AR12">
        <f>'121911'!T32/'121911'!R32</f>
        <v>0.21036269430051813</v>
      </c>
      <c r="AS12" s="169">
        <f>'121911'!X32</f>
        <v>8.5958005249343827E-2</v>
      </c>
      <c r="AT12" s="43">
        <f t="shared" si="10"/>
        <v>8.5958005249343827E-2</v>
      </c>
      <c r="AU12">
        <f>'121911'!Y32</f>
        <v>2</v>
      </c>
      <c r="AV12">
        <f>'121911'!AA32/'121911'!Y32</f>
        <v>1</v>
      </c>
      <c r="AW12" t="e">
        <f>'121911'!AD32</f>
        <v>#DIV/0!</v>
      </c>
      <c r="AX12" s="43" t="str">
        <f t="shared" si="11"/>
        <v>.</v>
      </c>
      <c r="AY12" s="116">
        <f>'032113'!C32</f>
        <v>806</v>
      </c>
      <c r="AZ12" s="43">
        <f>'032113'!E32/'032113'!C32</f>
        <v>0.97146401985111663</v>
      </c>
      <c r="BA12" s="169">
        <f>'032113'!H32</f>
        <v>-5.4347826086956523</v>
      </c>
      <c r="BB12" s="43" t="str">
        <f t="shared" si="12"/>
        <v>.</v>
      </c>
      <c r="BC12" s="116">
        <f>'032113'!I32</f>
        <v>3212</v>
      </c>
      <c r="BD12" s="43">
        <f>'032113'!K32/'032113'!I32</f>
        <v>2.8019925280199252E-3</v>
      </c>
      <c r="BE12" s="43">
        <f>'032113'!N32</f>
        <v>6.2441461130190445E-3</v>
      </c>
      <c r="BF12" s="43">
        <f t="shared" si="13"/>
        <v>6.2441461130190445E-3</v>
      </c>
      <c r="BG12" s="116">
        <f>'032113'!P32</f>
        <v>2902</v>
      </c>
      <c r="BH12" s="43">
        <f>'032113'!R32/'032113'!P32</f>
        <v>0.25809786354238456</v>
      </c>
      <c r="BI12" s="43">
        <f>'032113'!U32</f>
        <v>0.11843938690199721</v>
      </c>
      <c r="BJ12" s="43" t="str">
        <f t="shared" si="14"/>
        <v>.</v>
      </c>
      <c r="BK12" s="116">
        <f>'032113'!W32</f>
        <v>2568</v>
      </c>
      <c r="BL12" s="43">
        <f>'032113'!Y32/'032113'!W32</f>
        <v>0.17095015576323988</v>
      </c>
      <c r="BM12" s="43">
        <f>'032113'!AB32</f>
        <v>8.7364960075152653E-2</v>
      </c>
      <c r="BN12" s="43">
        <f t="shared" si="15"/>
        <v>8.7364960075152653E-2</v>
      </c>
      <c r="BO12" s="116">
        <f>'042313'!C32</f>
        <v>2472</v>
      </c>
      <c r="BP12" s="43">
        <f>'042313'!E32/'042313'!C32</f>
        <v>0.12702265372168284</v>
      </c>
      <c r="BQ12" s="169">
        <f>'042313'!I32</f>
        <v>0.01</v>
      </c>
      <c r="BR12" s="43">
        <f t="shared" si="16"/>
        <v>0.01</v>
      </c>
      <c r="BS12" s="116">
        <f>'042313'!K32</f>
        <v>1605</v>
      </c>
      <c r="BT12" s="43">
        <f>'042313'!M32/'042313'!K32</f>
        <v>0.2498442367601246</v>
      </c>
      <c r="BU12" s="169">
        <f>'042313'!Q32</f>
        <v>0</v>
      </c>
      <c r="BV12" s="43">
        <f t="shared" si="17"/>
        <v>0</v>
      </c>
      <c r="BW12" s="116">
        <f>'042313'!S32</f>
        <v>1417</v>
      </c>
      <c r="BX12" s="43">
        <f>'042313'!U32/'042313'!S32</f>
        <v>0.26040931545518703</v>
      </c>
      <c r="BY12" s="169">
        <f>'042313'!Y32</f>
        <v>0.04</v>
      </c>
      <c r="BZ12" s="43" t="str">
        <f t="shared" si="18"/>
        <v>.</v>
      </c>
      <c r="CA12" s="116">
        <f>'042313'!AA32</f>
        <v>3383</v>
      </c>
      <c r="CB12" s="43">
        <f>'042313'!AC32/'042313'!AA32</f>
        <v>6.9760567543600355E-2</v>
      </c>
      <c r="CC12" s="169">
        <f>'042313'!AG32</f>
        <v>0.02</v>
      </c>
      <c r="CD12" s="43">
        <f t="shared" si="19"/>
        <v>0.02</v>
      </c>
      <c r="CE12">
        <f>'060513'!D47</f>
        <v>978</v>
      </c>
      <c r="CF12">
        <f>'060513'!F47/'060513'!D47</f>
        <v>0.40184049079754602</v>
      </c>
      <c r="CG12" s="169">
        <f>'060513'!J47</f>
        <v>-0.24786324786324787</v>
      </c>
      <c r="CH12" s="43" t="str">
        <f t="shared" si="20"/>
        <v>.</v>
      </c>
      <c r="CI12">
        <f>'060513'!K47</f>
        <v>991</v>
      </c>
      <c r="CJ12">
        <f>'060513'!M47/'060513'!K47</f>
        <v>6.357214934409687E-2</v>
      </c>
      <c r="CK12" s="169">
        <f>'060513'!Q47</f>
        <v>2.1551724137931034E-3</v>
      </c>
      <c r="CL12" s="43">
        <f t="shared" si="21"/>
        <v>2.1551724137931034E-3</v>
      </c>
      <c r="CM12">
        <f>'060513'!S47</f>
        <v>971</v>
      </c>
      <c r="CN12">
        <f>'060513'!U47/'060513'!S47</f>
        <v>6.9001029866117405E-2</v>
      </c>
      <c r="CO12" s="169">
        <f>'060513'!Y47</f>
        <v>2.7654867256637169E-2</v>
      </c>
      <c r="CP12" s="43">
        <f t="shared" si="22"/>
        <v>2.7654867256637169E-2</v>
      </c>
      <c r="CQ12">
        <f>'060513'!AA47</f>
        <v>992</v>
      </c>
      <c r="CR12">
        <f>'060513'!AC47/'060513'!AA47</f>
        <v>8.3669354838709672E-2</v>
      </c>
      <c r="CS12" s="169">
        <f>'060513'!AG47</f>
        <v>1.5401540154015401E-2</v>
      </c>
      <c r="CT12" s="43">
        <f t="shared" si="23"/>
        <v>1.5401540154015401E-2</v>
      </c>
      <c r="CU12" s="87">
        <v>13</v>
      </c>
      <c r="CV12" s="89">
        <f t="shared" si="24"/>
        <v>0.56521739130434778</v>
      </c>
      <c r="CW12" s="200">
        <f t="shared" si="25"/>
        <v>2.0181056568920816E-2</v>
      </c>
      <c r="CX12" s="43">
        <f t="shared" si="26"/>
        <v>4.0965656220469056E-2</v>
      </c>
    </row>
    <row r="13" spans="1:102">
      <c r="A13">
        <v>10</v>
      </c>
      <c r="B13" t="s">
        <v>59</v>
      </c>
      <c r="C13" s="116">
        <f>'100512'!D44</f>
        <v>3051.6341123466841</v>
      </c>
      <c r="D13" s="43">
        <f>'100512'!F44/'100512'!D44</f>
        <v>6.3809423636339374E-2</v>
      </c>
      <c r="E13" s="43">
        <f>'100512'!I44</f>
        <v>1.1877947302759517E-2</v>
      </c>
      <c r="F13" s="43">
        <f t="shared" si="0"/>
        <v>1.1877947302759517E-2</v>
      </c>
      <c r="G13" s="116">
        <f>'100512'!K44</f>
        <v>2988.9211601479547</v>
      </c>
      <c r="H13" s="43">
        <f>'100512'!M44/'100512'!K44</f>
        <v>4.8303854088773572E-2</v>
      </c>
      <c r="I13" s="43">
        <f>'100512'!P44</f>
        <v>6.0440907881250082E-3</v>
      </c>
      <c r="J13" s="43">
        <f t="shared" si="1"/>
        <v>6.0440907881250082E-3</v>
      </c>
      <c r="K13" s="116">
        <f>'100512'!R44</f>
        <v>4075.6437774254509</v>
      </c>
      <c r="L13" s="43">
        <f>'100512'!T44/'100512'!R44</f>
        <v>4.7497155673494135E-2</v>
      </c>
      <c r="M13" s="43">
        <f>'100512'!W44</f>
        <v>3.1790717357665591E-3</v>
      </c>
      <c r="N13" s="43">
        <f t="shared" si="2"/>
        <v>3.1790717357665591E-3</v>
      </c>
      <c r="O13" s="116">
        <f>'100512'!Y44</f>
        <v>2664.5375821712464</v>
      </c>
      <c r="P13" s="43">
        <f>'100512'!AA44/'100512'!Y44</f>
        <v>4.5838354424111882E-2</v>
      </c>
      <c r="Q13" s="43">
        <f>'100512'!AD44</f>
        <v>4.3411501708400654E-3</v>
      </c>
      <c r="R13" s="43">
        <f t="shared" si="3"/>
        <v>4.3411501708400654E-3</v>
      </c>
      <c r="S13" s="116">
        <f>'111411'!E34</f>
        <v>1752</v>
      </c>
      <c r="T13">
        <f>'111411'!F33/'111411'!D33</f>
        <v>0.11668426610348469</v>
      </c>
      <c r="U13" s="169">
        <f>'111411'!I33</f>
        <v>0.1</v>
      </c>
      <c r="V13" s="43">
        <f t="shared" si="4"/>
        <v>0.1</v>
      </c>
      <c r="W13" s="116">
        <f>'111411'!J33</f>
        <v>3372</v>
      </c>
      <c r="X13">
        <f>'111411'!L33/'111411'!J33</f>
        <v>9.9644128113879002E-2</v>
      </c>
      <c r="Y13" s="169">
        <f>'111411'!O33</f>
        <v>0.01</v>
      </c>
      <c r="Z13" s="43">
        <f t="shared" si="5"/>
        <v>0.01</v>
      </c>
      <c r="AA13" s="116">
        <f>'111411'!P33</f>
        <v>1632</v>
      </c>
      <c r="AB13" s="43">
        <f>'111411'!R33/'111411'!P33</f>
        <v>4.1666666666666664E-2</v>
      </c>
      <c r="AC13" s="43">
        <f>'111411'!U33</f>
        <v>0</v>
      </c>
      <c r="AD13" s="43">
        <f t="shared" si="6"/>
        <v>0</v>
      </c>
      <c r="AE13" s="116">
        <f>'111411'!V33</f>
        <v>263</v>
      </c>
      <c r="AF13" s="43">
        <f>'111411'!X33/'111411'!V33</f>
        <v>0</v>
      </c>
      <c r="AG13" s="43">
        <f>'111411'!AA33</f>
        <v>0.02</v>
      </c>
      <c r="AH13" s="43">
        <f t="shared" si="7"/>
        <v>0.02</v>
      </c>
      <c r="AI13">
        <f>'121911'!D33</f>
        <v>1935</v>
      </c>
      <c r="AJ13">
        <f>'121911'!F33/'121911'!D33</f>
        <v>9.3023255813953487E-3</v>
      </c>
      <c r="AK13" s="169">
        <f>'121911'!J33</f>
        <v>1.5649452269170579E-3</v>
      </c>
      <c r="AL13" s="43">
        <f t="shared" si="8"/>
        <v>1.5649452269170579E-3</v>
      </c>
      <c r="AM13">
        <f>'121911'!K33</f>
        <v>324</v>
      </c>
      <c r="AN13">
        <f>'121911'!M33/'121911'!K33</f>
        <v>0.44753086419753085</v>
      </c>
      <c r="AO13" s="169">
        <f>'121911'!Q33</f>
        <v>-0.15083798882681565</v>
      </c>
      <c r="AP13" s="43" t="str">
        <f t="shared" si="9"/>
        <v>.</v>
      </c>
      <c r="AQ13">
        <f>'121911'!R33</f>
        <v>1682</v>
      </c>
      <c r="AR13">
        <f>'121911'!T33/'121911'!R33</f>
        <v>2.8537455410225922E-2</v>
      </c>
      <c r="AS13" s="169">
        <f>'121911'!X33</f>
        <v>9.1799265605875154E-3</v>
      </c>
      <c r="AT13" s="43">
        <f t="shared" si="10"/>
        <v>9.1799265605875154E-3</v>
      </c>
      <c r="AU13">
        <f>'121911'!Y33</f>
        <v>7</v>
      </c>
      <c r="AV13">
        <f>'121911'!AA33/'121911'!Y33</f>
        <v>0.42857142857142855</v>
      </c>
      <c r="AW13">
        <f>'121911'!AD33</f>
        <v>1</v>
      </c>
      <c r="AX13" s="43" t="str">
        <f t="shared" si="11"/>
        <v>.</v>
      </c>
      <c r="AY13" s="116">
        <f>'032113'!C33</f>
        <v>378</v>
      </c>
      <c r="AZ13" s="43">
        <f>'032113'!E33/'032113'!C33</f>
        <v>0.65343915343915349</v>
      </c>
      <c r="BA13" s="169">
        <f>'032113'!H33</f>
        <v>-0.15267175572519084</v>
      </c>
      <c r="BB13" s="43" t="str">
        <f t="shared" si="12"/>
        <v>.</v>
      </c>
      <c r="BC13" s="116">
        <f>'032113'!I33</f>
        <v>4306</v>
      </c>
      <c r="BD13" s="43">
        <f>'032113'!K33/'032113'!I33</f>
        <v>2.3223409196470044E-3</v>
      </c>
      <c r="BE13" s="43">
        <f>'032113'!N33</f>
        <v>3.2588454376163874E-3</v>
      </c>
      <c r="BF13" s="43">
        <f t="shared" si="13"/>
        <v>3.2588454376163874E-3</v>
      </c>
      <c r="BG13" s="116">
        <f>'032113'!P33</f>
        <v>3375</v>
      </c>
      <c r="BH13" s="43">
        <f>'032113'!R33/'032113'!P33</f>
        <v>0.1045925925925926</v>
      </c>
      <c r="BI13" s="43">
        <f>'032113'!U33</f>
        <v>1.4228987425545996E-2</v>
      </c>
      <c r="BJ13" s="43">
        <f t="shared" si="14"/>
        <v>1.4228987425545996E-2</v>
      </c>
      <c r="BK13" s="116">
        <f>'032113'!W33</f>
        <v>3089</v>
      </c>
      <c r="BL13" s="43">
        <f>'032113'!Y33/'032113'!W33</f>
        <v>7.8018776303010684E-2</v>
      </c>
      <c r="BM13" s="43">
        <f>'032113'!AB33</f>
        <v>2.914325842696629E-2</v>
      </c>
      <c r="BN13" s="43">
        <f t="shared" si="15"/>
        <v>2.914325842696629E-2</v>
      </c>
      <c r="BO13" s="116">
        <f>'042313'!C33</f>
        <v>4361</v>
      </c>
      <c r="BP13" s="43">
        <f>'042313'!E33/'042313'!C33</f>
        <v>3.4395780784223805E-2</v>
      </c>
      <c r="BQ13" s="169">
        <f>'042313'!I33</f>
        <v>0.01</v>
      </c>
      <c r="BR13" s="43">
        <f t="shared" si="16"/>
        <v>0.01</v>
      </c>
      <c r="BS13" s="116">
        <f>'042313'!K33</f>
        <v>1762</v>
      </c>
      <c r="BT13" s="43">
        <f>'042313'!M33/'042313'!K33</f>
        <v>0.1333711691259932</v>
      </c>
      <c r="BU13" s="169">
        <f>'042313'!Q33</f>
        <v>-0.01</v>
      </c>
      <c r="BV13" s="43">
        <f t="shared" si="17"/>
        <v>-0.01</v>
      </c>
      <c r="BW13" s="116">
        <f>'042313'!S33</f>
        <v>1607</v>
      </c>
      <c r="BX13" s="43">
        <f>'042313'!U33/'042313'!S33</f>
        <v>0.10640945861854387</v>
      </c>
      <c r="BY13" s="169">
        <f>'042313'!Y33</f>
        <v>0</v>
      </c>
      <c r="BZ13" s="43">
        <f t="shared" si="18"/>
        <v>0</v>
      </c>
      <c r="CA13" s="116">
        <f>'042313'!AA33</f>
        <v>2882</v>
      </c>
      <c r="CB13" s="43">
        <f>'042313'!AC33/'042313'!AA33</f>
        <v>3.5045107564191533E-2</v>
      </c>
      <c r="CC13" s="169">
        <f>'042313'!AG33</f>
        <v>0.03</v>
      </c>
      <c r="CD13" s="43">
        <f t="shared" si="19"/>
        <v>0.03</v>
      </c>
      <c r="CE13">
        <f>'060513'!D48</f>
        <v>689</v>
      </c>
      <c r="CF13">
        <f>'060513'!F48/'060513'!D48</f>
        <v>0.11901306240928883</v>
      </c>
      <c r="CG13" s="169">
        <f>'060513'!J48</f>
        <v>-4.7775947281713346E-2</v>
      </c>
      <c r="CH13" s="43">
        <f t="shared" si="20"/>
        <v>-4.7775947281713346E-2</v>
      </c>
      <c r="CI13">
        <f>'060513'!K48</f>
        <v>1223</v>
      </c>
      <c r="CJ13">
        <f>'060513'!M48/'060513'!K48</f>
        <v>2.2894521668029435E-2</v>
      </c>
      <c r="CK13" s="169">
        <f>'060513'!Q48</f>
        <v>2.5104602510460251E-3</v>
      </c>
      <c r="CL13" s="43">
        <f t="shared" si="21"/>
        <v>2.5104602510460251E-3</v>
      </c>
      <c r="CM13">
        <f>'060513'!S48</f>
        <v>148</v>
      </c>
      <c r="CN13">
        <f>'060513'!U48/'060513'!S48</f>
        <v>0.3108108108108108</v>
      </c>
      <c r="CO13" s="169">
        <f>'060513'!Y48</f>
        <v>0.23529411764705882</v>
      </c>
      <c r="CP13" s="43" t="str">
        <f t="shared" si="22"/>
        <v>.</v>
      </c>
      <c r="CQ13">
        <f>'060513'!AA48</f>
        <v>150</v>
      </c>
      <c r="CR13">
        <f>'060513'!AC48/'060513'!AA48</f>
        <v>0.21333333333333335</v>
      </c>
      <c r="CS13" s="169">
        <f>'060513'!AG48</f>
        <v>0.1271186440677966</v>
      </c>
      <c r="CT13" s="43" t="str">
        <f t="shared" si="23"/>
        <v>.</v>
      </c>
      <c r="CU13" s="87">
        <v>19</v>
      </c>
      <c r="CV13" s="89">
        <f t="shared" si="24"/>
        <v>0.82608695652173914</v>
      </c>
      <c r="CW13" s="200">
        <f t="shared" si="25"/>
        <v>1.5333042707885653E-2</v>
      </c>
      <c r="CX13" s="43">
        <f t="shared" si="26"/>
        <v>2.4495400592704903E-2</v>
      </c>
    </row>
    <row r="14" spans="1:102" hidden="1">
      <c r="A14">
        <v>11</v>
      </c>
      <c r="B14" t="s">
        <v>61</v>
      </c>
      <c r="C14" s="116">
        <f>'100512'!D45</f>
        <v>2298.4990921556223</v>
      </c>
      <c r="D14" s="43">
        <f>'100512'!F45/'100512'!D45</f>
        <v>0.93440846318486481</v>
      </c>
      <c r="E14" s="43">
        <f>'100512'!I45</f>
        <v>0.51429325532030779</v>
      </c>
      <c r="F14" s="43" t="str">
        <f t="shared" si="0"/>
        <v>.</v>
      </c>
      <c r="G14" s="116">
        <f>'100512'!K45</f>
        <v>2324.5972110881398</v>
      </c>
      <c r="H14" s="43">
        <f>'100512'!M45/'100512'!K45</f>
        <v>0.88853459370853394</v>
      </c>
      <c r="I14" s="43">
        <f>'100512'!P45</f>
        <v>0.13474179633555761</v>
      </c>
      <c r="J14" s="43" t="str">
        <f t="shared" si="1"/>
        <v>.</v>
      </c>
      <c r="K14" s="116">
        <f>'100512'!R45</f>
        <v>3152.9717978283848</v>
      </c>
      <c r="L14" s="43">
        <f>'100512'!T45/'100512'!R45</f>
        <v>0.97448068060353166</v>
      </c>
      <c r="M14" s="43">
        <f>'100512'!W45</f>
        <v>-2.4792146708485063</v>
      </c>
      <c r="N14" s="43" t="str">
        <f t="shared" si="2"/>
        <v>.</v>
      </c>
      <c r="O14" s="116">
        <f>'100512'!Y45</f>
        <v>2226.9195546937317</v>
      </c>
      <c r="P14" s="43">
        <f>'100512'!AA45/'100512'!Y45</f>
        <v>0.92341972321475541</v>
      </c>
      <c r="Q14" s="43">
        <f>'100512'!AD45</f>
        <v>-0.49844137256106047</v>
      </c>
      <c r="R14" s="43" t="str">
        <f t="shared" si="3"/>
        <v>.</v>
      </c>
      <c r="S14" s="116">
        <f>'111411'!E35</f>
        <v>46</v>
      </c>
      <c r="T14">
        <f>'111411'!F34/'111411'!D34</f>
        <v>0.85497012493210212</v>
      </c>
      <c r="U14" s="169">
        <f>'111411'!I34</f>
        <v>0.67</v>
      </c>
      <c r="V14" s="43" t="str">
        <f t="shared" si="4"/>
        <v>.</v>
      </c>
      <c r="W14" s="116">
        <f>'111411'!J34</f>
        <v>2238</v>
      </c>
      <c r="X14">
        <f>'111411'!L34/'111411'!J34</f>
        <v>0.89454870420017873</v>
      </c>
      <c r="Y14" s="169">
        <f>'111411'!O34</f>
        <v>0.45</v>
      </c>
      <c r="Z14" s="43" t="str">
        <f t="shared" si="5"/>
        <v>.</v>
      </c>
      <c r="AA14" s="116">
        <f>'111411'!P34</f>
        <v>1356</v>
      </c>
      <c r="AB14" s="43">
        <f>'111411'!R34/'111411'!P34</f>
        <v>0.74705014749262533</v>
      </c>
      <c r="AC14" s="43">
        <f>'111411'!U34</f>
        <v>0.66</v>
      </c>
      <c r="AD14" s="43" t="str">
        <f t="shared" si="6"/>
        <v>.</v>
      </c>
      <c r="AE14" s="116">
        <f>'111411'!V34</f>
        <v>217</v>
      </c>
      <c r="AF14" s="43">
        <f>'111411'!X34/'111411'!V34</f>
        <v>0.92626728110599077</v>
      </c>
      <c r="AG14" s="43">
        <f>'111411'!AA34</f>
        <v>1.77</v>
      </c>
      <c r="AH14" s="43" t="str">
        <f t="shared" si="7"/>
        <v>.</v>
      </c>
      <c r="AI14">
        <f>'121911'!D34</f>
        <v>1317</v>
      </c>
      <c r="AJ14">
        <f>'121911'!F34/'121911'!D34</f>
        <v>2.5003796507213365</v>
      </c>
      <c r="AK14" s="169">
        <f>'121911'!J34</f>
        <v>1.2176113360323886</v>
      </c>
      <c r="AL14" s="43" t="str">
        <f t="shared" si="8"/>
        <v>.</v>
      </c>
      <c r="AM14">
        <f>'121911'!K34</f>
        <v>669</v>
      </c>
      <c r="AN14">
        <f>'121911'!M34/'121911'!K34</f>
        <v>1.1569506726457399</v>
      </c>
      <c r="AO14" s="169">
        <f>'121911'!Q34</f>
        <v>1.3333333333333333</v>
      </c>
      <c r="AP14" s="43" t="str">
        <f t="shared" si="9"/>
        <v>.</v>
      </c>
      <c r="AQ14">
        <f>'121911'!R34</f>
        <v>1373</v>
      </c>
      <c r="AR14">
        <f>'121911'!T34/'121911'!R34</f>
        <v>1.1514930808448653</v>
      </c>
      <c r="AS14" s="169">
        <f>'121911'!X34</f>
        <v>-2.2980769230769229</v>
      </c>
      <c r="AT14" s="43" t="str">
        <f t="shared" si="10"/>
        <v>.</v>
      </c>
      <c r="AU14">
        <f>'121911'!Y34</f>
        <v>2</v>
      </c>
      <c r="AV14">
        <f>'121911'!AA34/'121911'!Y34</f>
        <v>5</v>
      </c>
      <c r="AW14">
        <f>'121911'!AD34</f>
        <v>0.625</v>
      </c>
      <c r="AX14" s="43" t="str">
        <f t="shared" si="11"/>
        <v>.</v>
      </c>
      <c r="AY14" s="116">
        <f>'032113'!C34</f>
        <v>1155</v>
      </c>
      <c r="AZ14" s="43">
        <f>'032113'!E34/'032113'!C34</f>
        <v>1.0424242424242425</v>
      </c>
      <c r="BA14" s="169">
        <f>'032113'!H34</f>
        <v>1.7142857142857142</v>
      </c>
      <c r="BB14" s="43" t="str">
        <f t="shared" si="12"/>
        <v>.</v>
      </c>
      <c r="BC14" s="116">
        <f>'032113'!I34</f>
        <v>3096</v>
      </c>
      <c r="BD14" s="43">
        <f>'032113'!K34/'032113'!I34</f>
        <v>0.87273901808785526</v>
      </c>
      <c r="BE14" s="43">
        <f>'032113'!N34</f>
        <v>2.3299492385786804</v>
      </c>
      <c r="BF14" s="43" t="str">
        <f t="shared" si="13"/>
        <v>.</v>
      </c>
      <c r="BG14" s="116">
        <f>'032113'!P34</f>
        <v>1928</v>
      </c>
      <c r="BH14" s="43">
        <f>'032113'!R34/'032113'!P34</f>
        <v>0.78734439834024894</v>
      </c>
      <c r="BI14" s="43">
        <f>'032113'!U34</f>
        <v>0.40731707317073168</v>
      </c>
      <c r="BJ14" s="43" t="str">
        <f t="shared" si="14"/>
        <v>.</v>
      </c>
      <c r="BK14" s="116">
        <f>'032113'!W34</f>
        <v>2059</v>
      </c>
      <c r="BL14" s="43">
        <f>'032113'!Y34/'032113'!W34</f>
        <v>0.59009227780475959</v>
      </c>
      <c r="BM14" s="43">
        <f>'032113'!AB34</f>
        <v>0.65284360189573465</v>
      </c>
      <c r="BN14" s="43" t="str">
        <f t="shared" si="15"/>
        <v>.</v>
      </c>
      <c r="BO14" s="116">
        <f>'042313'!C34</f>
        <v>2284</v>
      </c>
      <c r="BP14" s="43">
        <f>'042313'!E34/'042313'!C34</f>
        <v>1.0783712784588442</v>
      </c>
      <c r="BQ14" s="169">
        <f>'042313'!I34</f>
        <v>-1.05</v>
      </c>
      <c r="BR14" s="43" t="str">
        <f t="shared" si="16"/>
        <v>.</v>
      </c>
      <c r="BS14" s="116">
        <f>'042313'!K34</f>
        <v>1220</v>
      </c>
      <c r="BT14" s="43">
        <f>'042313'!M34/'042313'!K34</f>
        <v>0.99918032786885247</v>
      </c>
      <c r="BU14" s="169">
        <f>'042313'!Q34</f>
        <v>-18.11</v>
      </c>
      <c r="BV14" s="43" t="str">
        <f t="shared" si="17"/>
        <v>.</v>
      </c>
      <c r="BW14" s="116">
        <f>'042313'!S34</f>
        <v>1036</v>
      </c>
      <c r="BX14" s="43">
        <f>'042313'!U34/'042313'!S34</f>
        <v>1.0086872586872586</v>
      </c>
      <c r="BY14" s="169">
        <f>'042313'!Y34</f>
        <v>-6.14</v>
      </c>
      <c r="BZ14" s="43" t="str">
        <f t="shared" si="18"/>
        <v>.</v>
      </c>
      <c r="CA14" s="116">
        <f>'042313'!AA34</f>
        <v>3468</v>
      </c>
      <c r="CB14" s="43">
        <f>'042313'!AC34/'042313'!AA34</f>
        <v>1.2476931949250287</v>
      </c>
      <c r="CC14" s="169">
        <f>'042313'!AG34</f>
        <v>0.04</v>
      </c>
      <c r="CD14" s="43" t="str">
        <f t="shared" si="19"/>
        <v>.</v>
      </c>
      <c r="CE14">
        <f>'060513'!D49</f>
        <v>377</v>
      </c>
      <c r="CF14">
        <f>'060513'!F49/'060513'!D49</f>
        <v>0.71352785145888598</v>
      </c>
      <c r="CG14" s="169">
        <f>'060513'!J49</f>
        <v>-1.1018518518518519</v>
      </c>
      <c r="CH14" s="43" t="str">
        <f t="shared" si="20"/>
        <v>.</v>
      </c>
      <c r="CI14">
        <f>'060513'!K49</f>
        <v>639</v>
      </c>
      <c r="CJ14">
        <f>'060513'!M49/'060513'!K49</f>
        <v>0.87167449139280129</v>
      </c>
      <c r="CK14" s="169">
        <f>'060513'!Q49</f>
        <v>-2.9146341463414633</v>
      </c>
      <c r="CL14" s="43" t="str">
        <f t="shared" si="21"/>
        <v>.</v>
      </c>
      <c r="CM14">
        <f>'060513'!S49</f>
        <v>649</v>
      </c>
      <c r="CN14">
        <f>'060513'!U49/'060513'!S49</f>
        <v>1.3605546995377504</v>
      </c>
      <c r="CO14" s="169">
        <f>'060513'!Y49</f>
        <v>1.3846153846153846</v>
      </c>
      <c r="CP14" s="43" t="str">
        <f t="shared" si="22"/>
        <v>.</v>
      </c>
      <c r="CQ14">
        <f>'060513'!AA49</f>
        <v>639</v>
      </c>
      <c r="CR14">
        <f>'060513'!AC49/'060513'!AA49</f>
        <v>1.0266040688575899</v>
      </c>
      <c r="CS14" s="169">
        <f>'060513'!AG49</f>
        <v>11.764705882352942</v>
      </c>
      <c r="CT14" s="43" t="str">
        <f t="shared" si="23"/>
        <v>.</v>
      </c>
      <c r="CV14" s="89">
        <f t="shared" si="24"/>
        <v>0</v>
      </c>
      <c r="CW14" s="200" t="e">
        <f t="shared" si="25"/>
        <v>#DIV/0!</v>
      </c>
      <c r="CX14" s="43" t="e">
        <f t="shared" si="26"/>
        <v>#DIV/0!</v>
      </c>
    </row>
    <row r="15" spans="1:102">
      <c r="A15">
        <v>12</v>
      </c>
      <c r="B15" t="s">
        <v>63</v>
      </c>
      <c r="C15" s="116">
        <f>'100512'!D46</f>
        <v>2139.8233169092609</v>
      </c>
      <c r="D15" s="43">
        <f>'100512'!F46/'100512'!D46</f>
        <v>0.55816076366883727</v>
      </c>
      <c r="E15" s="43">
        <f>'100512'!I46</f>
        <v>5.3004842624507761E-2</v>
      </c>
      <c r="F15" s="43" t="str">
        <f t="shared" si="0"/>
        <v>.</v>
      </c>
      <c r="G15" s="116">
        <f>'100512'!K46</f>
        <v>2263.4236002700309</v>
      </c>
      <c r="H15" s="43">
        <f>'100512'!M46/'100512'!K46</f>
        <v>0.54497795573168384</v>
      </c>
      <c r="I15" s="43">
        <f>'100512'!P46</f>
        <v>1.0099181343160612E-2</v>
      </c>
      <c r="J15" s="43" t="str">
        <f t="shared" si="1"/>
        <v>.</v>
      </c>
      <c r="K15" s="116">
        <f>'100512'!R46</f>
        <v>3089.4235290349443</v>
      </c>
      <c r="L15" s="43">
        <f>'100512'!T46/'100512'!R46</f>
        <v>0.62319886358782983</v>
      </c>
      <c r="M15" s="43">
        <f>'100512'!W46</f>
        <v>-9.2765975861919911E-2</v>
      </c>
      <c r="N15" s="43" t="str">
        <f t="shared" si="2"/>
        <v>.</v>
      </c>
      <c r="O15" s="116">
        <f>'100512'!Y46</f>
        <v>2052.7118986715077</v>
      </c>
      <c r="P15" s="43">
        <f>'100512'!AA46/'100512'!Y46</f>
        <v>0.64764341813823501</v>
      </c>
      <c r="Q15" s="43">
        <f>'100512'!AD46</f>
        <v>-0.18359929887138379</v>
      </c>
      <c r="R15" s="43" t="str">
        <f t="shared" si="3"/>
        <v>.</v>
      </c>
      <c r="S15" s="116">
        <f>'111411'!E36</f>
        <v>212</v>
      </c>
      <c r="T15">
        <f>'111411'!F35/'111411'!D35</f>
        <v>1.6084303937881309E-2</v>
      </c>
      <c r="U15" s="169">
        <f>'111411'!I35</f>
        <v>0.01</v>
      </c>
      <c r="V15" s="43">
        <f t="shared" si="4"/>
        <v>0.01</v>
      </c>
      <c r="W15" s="116">
        <f>'111411'!J35</f>
        <v>2028</v>
      </c>
      <c r="X15">
        <f>'111411'!L35/'111411'!J35</f>
        <v>0.56706114398422092</v>
      </c>
      <c r="Y15" s="169">
        <f>'111411'!O35</f>
        <v>7.0000000000000007E-2</v>
      </c>
      <c r="Z15" s="43" t="str">
        <f t="shared" si="5"/>
        <v>.</v>
      </c>
      <c r="AA15" s="116">
        <f>'111411'!P35</f>
        <v>1594</v>
      </c>
      <c r="AB15" s="43">
        <f>'111411'!R35/'111411'!P35</f>
        <v>0.20012547051442911</v>
      </c>
      <c r="AC15" s="43">
        <f>'111411'!U35</f>
        <v>0.05</v>
      </c>
      <c r="AD15" s="43">
        <f t="shared" si="6"/>
        <v>0.05</v>
      </c>
      <c r="AE15" s="116">
        <f>'111411'!V35</f>
        <v>224</v>
      </c>
      <c r="AF15" s="43">
        <f>'111411'!X35/'111411'!V35</f>
        <v>2.2321428571428572E-2</v>
      </c>
      <c r="AG15" s="43">
        <f>'111411'!AA35</f>
        <v>0.01</v>
      </c>
      <c r="AH15" s="43">
        <f t="shared" si="7"/>
        <v>0.01</v>
      </c>
      <c r="AI15">
        <f>'121911'!D35</f>
        <v>1442</v>
      </c>
      <c r="AJ15">
        <f>'121911'!F35/'121911'!D35</f>
        <v>5.4091539528432729E-2</v>
      </c>
      <c r="AK15" s="169">
        <f>'121911'!J35</f>
        <v>-3.519061583577713E-2</v>
      </c>
      <c r="AL15" s="43">
        <f t="shared" si="8"/>
        <v>-3.519061583577713E-2</v>
      </c>
      <c r="AM15">
        <f>'121911'!K35</f>
        <v>1041</v>
      </c>
      <c r="AN15">
        <f>'121911'!M35/'121911'!K35</f>
        <v>0.95869356388088378</v>
      </c>
      <c r="AO15" s="169">
        <f>'121911'!Q35</f>
        <v>-3.3023255813953489</v>
      </c>
      <c r="AP15" s="43" t="str">
        <f t="shared" si="9"/>
        <v>.</v>
      </c>
      <c r="AQ15">
        <f>'121911'!R35</f>
        <v>1545</v>
      </c>
      <c r="AR15">
        <f>'121911'!T35/'121911'!R35</f>
        <v>0.26278317152103559</v>
      </c>
      <c r="AS15" s="169">
        <f>'121911'!X35</f>
        <v>0.13169446883230904</v>
      </c>
      <c r="AT15" s="43" t="str">
        <f t="shared" si="10"/>
        <v>.</v>
      </c>
      <c r="AU15">
        <f>'121911'!Y35</f>
        <v>4</v>
      </c>
      <c r="AV15">
        <f>'121911'!AA35/'121911'!Y35</f>
        <v>1.75</v>
      </c>
      <c r="AW15">
        <f>'121911'!AD35</f>
        <v>0.33333333333333331</v>
      </c>
      <c r="AX15" s="43" t="str">
        <f t="shared" si="11"/>
        <v>.</v>
      </c>
      <c r="AY15" s="116">
        <f>'032113'!C35</f>
        <v>1703</v>
      </c>
      <c r="AZ15" s="43">
        <f>'032113'!E35/'032113'!C35</f>
        <v>0.98238402818555493</v>
      </c>
      <c r="BA15" s="169">
        <f>'032113'!H35</f>
        <v>-2.2999999999999998</v>
      </c>
      <c r="BB15" s="43" t="str">
        <f t="shared" si="12"/>
        <v>.</v>
      </c>
      <c r="BC15" s="116">
        <f>'032113'!I35</f>
        <v>3143</v>
      </c>
      <c r="BD15" s="43">
        <f>'032113'!K35/'032113'!I35</f>
        <v>6.0451797645561566E-3</v>
      </c>
      <c r="BE15" s="43">
        <f>'032113'!N35</f>
        <v>3.201024327784891E-4</v>
      </c>
      <c r="BF15" s="43">
        <f t="shared" si="13"/>
        <v>3.201024327784891E-4</v>
      </c>
      <c r="BG15" s="116">
        <f>'032113'!P35</f>
        <v>1940</v>
      </c>
      <c r="BH15" s="43">
        <f>'032113'!R35/'032113'!P35</f>
        <v>0.1056701030927835</v>
      </c>
      <c r="BI15" s="43">
        <f>'032113'!U35</f>
        <v>2.4783861671469742E-2</v>
      </c>
      <c r="BJ15" s="43">
        <f t="shared" si="14"/>
        <v>2.4783861671469742E-2</v>
      </c>
      <c r="BK15" s="116">
        <f>'032113'!W35</f>
        <v>1917</v>
      </c>
      <c r="BL15" s="43">
        <f>'032113'!Y35/'032113'!W35</f>
        <v>0.24465310380803337</v>
      </c>
      <c r="BM15" s="43">
        <f>'032113'!AB35</f>
        <v>0.10497237569060773</v>
      </c>
      <c r="BN15" s="43">
        <f t="shared" si="15"/>
        <v>0.10497237569060773</v>
      </c>
      <c r="BO15" s="116">
        <f>'042313'!C35</f>
        <v>2355</v>
      </c>
      <c r="BP15" s="43">
        <f>'042313'!E35/'042313'!C35</f>
        <v>5.5626326963906583E-2</v>
      </c>
      <c r="BQ15" s="169">
        <f>'042313'!I35</f>
        <v>0</v>
      </c>
      <c r="BR15" s="43">
        <f t="shared" si="16"/>
        <v>0</v>
      </c>
      <c r="BS15" s="116">
        <f>'042313'!K35</f>
        <v>1116</v>
      </c>
      <c r="BT15" s="43">
        <f>'042313'!M35/'042313'!K35</f>
        <v>7.4372759856630818E-2</v>
      </c>
      <c r="BU15" s="169">
        <f>'042313'!Q35</f>
        <v>0.03</v>
      </c>
      <c r="BV15" s="43">
        <f t="shared" si="17"/>
        <v>0.03</v>
      </c>
      <c r="BW15" s="116">
        <f>'042313'!S35</f>
        <v>1130</v>
      </c>
      <c r="BX15" s="43">
        <f>'042313'!U35/'042313'!S35</f>
        <v>9.4690265486725669E-2</v>
      </c>
      <c r="BY15" s="169">
        <f>'042313'!Y35</f>
        <v>0.05</v>
      </c>
      <c r="BZ15" s="43">
        <f t="shared" si="18"/>
        <v>0.05</v>
      </c>
      <c r="CA15" s="116">
        <f>'042313'!AA35</f>
        <v>3522</v>
      </c>
      <c r="CB15" s="43">
        <f>'042313'!AC35/'042313'!AA35</f>
        <v>0.10562180579216354</v>
      </c>
      <c r="CC15" s="169">
        <f>'042313'!AG35</f>
        <v>-0.03</v>
      </c>
      <c r="CD15" s="43">
        <f t="shared" si="19"/>
        <v>-0.03</v>
      </c>
      <c r="CE15">
        <f>'060513'!D50</f>
        <v>160</v>
      </c>
      <c r="CF15">
        <f>'060513'!F50/'060513'!D50</f>
        <v>0.1</v>
      </c>
      <c r="CG15" s="169">
        <f>'060513'!J50</f>
        <v>-6.9444444444444441E-3</v>
      </c>
      <c r="CH15" s="43" t="str">
        <f t="shared" si="20"/>
        <v>.</v>
      </c>
      <c r="CI15">
        <f>'060513'!K50</f>
        <v>103</v>
      </c>
      <c r="CJ15">
        <f>'060513'!M50/'060513'!K50</f>
        <v>0.35922330097087379</v>
      </c>
      <c r="CK15" s="169">
        <f>'060513'!Q50</f>
        <v>-0.15151515151515152</v>
      </c>
      <c r="CL15" s="43" t="str">
        <f t="shared" si="21"/>
        <v>.</v>
      </c>
      <c r="CM15">
        <f>'060513'!S50</f>
        <v>77</v>
      </c>
      <c r="CN15">
        <f>'060513'!U50/'060513'!S50</f>
        <v>0.77922077922077926</v>
      </c>
      <c r="CO15" s="169">
        <f>'060513'!Y50</f>
        <v>-1.0588235294117647</v>
      </c>
      <c r="CP15" s="43" t="str">
        <f t="shared" si="22"/>
        <v>.</v>
      </c>
      <c r="CQ15">
        <f>'060513'!AA50</f>
        <v>83</v>
      </c>
      <c r="CR15">
        <f>'060513'!AC50/'060513'!AA50</f>
        <v>0.91566265060240959</v>
      </c>
      <c r="CS15" s="169">
        <f>'060513'!AG50</f>
        <v>-2.5714285714285716</v>
      </c>
      <c r="CT15" s="43" t="str">
        <f t="shared" si="23"/>
        <v>.</v>
      </c>
      <c r="CU15" s="87">
        <v>11</v>
      </c>
      <c r="CV15" s="89">
        <f t="shared" si="24"/>
        <v>0.47826086956521741</v>
      </c>
      <c r="CW15" s="200">
        <f t="shared" si="25"/>
        <v>2.0542858217675427E-2</v>
      </c>
      <c r="CX15" s="43">
        <f t="shared" si="26"/>
        <v>4.355146402847114E-2</v>
      </c>
    </row>
    <row r="16" spans="1:102" hidden="1">
      <c r="A16">
        <v>13</v>
      </c>
      <c r="B16" t="s">
        <v>65</v>
      </c>
      <c r="C16" s="116">
        <f>'100512'!D47</f>
        <v>641.60204773528619</v>
      </c>
      <c r="D16" s="43">
        <f>'100512'!F47/'100512'!D47</f>
        <v>0.91198745227671996</v>
      </c>
      <c r="E16" s="43">
        <f>'100512'!I47</f>
        <v>-0.36812134292670839</v>
      </c>
      <c r="F16" s="43" t="str">
        <f t="shared" si="0"/>
        <v>.</v>
      </c>
      <c r="G16" s="116">
        <f>'100512'!K47</f>
        <v>273.6714168178558</v>
      </c>
      <c r="H16" s="43">
        <f>'100512'!M47/'100512'!K47</f>
        <v>0.99905511745299069</v>
      </c>
      <c r="I16" s="43">
        <f>'100512'!P47</f>
        <v>-5.3491603264854968</v>
      </c>
      <c r="J16" s="43" t="str">
        <f t="shared" si="1"/>
        <v>.</v>
      </c>
      <c r="K16" s="116">
        <f>'100512'!R47</f>
        <v>402.06500832772815</v>
      </c>
      <c r="L16" s="43">
        <f>'100512'!T47/'100512'!R47</f>
        <v>0.93921861457703992</v>
      </c>
      <c r="M16" s="43">
        <f>'100512'!W47</f>
        <v>0.22274668248457974</v>
      </c>
      <c r="N16" s="43" t="str">
        <f t="shared" si="2"/>
        <v>.</v>
      </c>
      <c r="O16" s="116">
        <f>'100512'!Y47</f>
        <v>333.72310009076659</v>
      </c>
      <c r="P16" s="43">
        <f>'100512'!AA47/'100512'!Y47</f>
        <v>0.98534720994163094</v>
      </c>
      <c r="Q16" s="43">
        <f>'100512'!AD47</f>
        <v>-1.6455575122270258</v>
      </c>
      <c r="R16" s="43" t="str">
        <f t="shared" si="3"/>
        <v>.</v>
      </c>
      <c r="S16" s="116">
        <f>'111411'!E37</f>
        <v>154</v>
      </c>
      <c r="T16">
        <f>'111411'!F36/'111411'!D36</f>
        <v>0.51041666666666663</v>
      </c>
      <c r="U16" s="169">
        <f>'111411'!I36</f>
        <v>0.46</v>
      </c>
      <c r="V16" s="43" t="str">
        <f t="shared" si="4"/>
        <v>.</v>
      </c>
      <c r="W16" s="116">
        <f>'111411'!J36</f>
        <v>274</v>
      </c>
      <c r="X16">
        <f>'111411'!L36/'111411'!J36</f>
        <v>0.64963503649635035</v>
      </c>
      <c r="Y16" s="169">
        <f>'111411'!O36</f>
        <v>0.04</v>
      </c>
      <c r="Z16" s="43" t="str">
        <f t="shared" si="5"/>
        <v>.</v>
      </c>
      <c r="AA16" s="116">
        <f>'111411'!P36</f>
        <v>145</v>
      </c>
      <c r="AB16" s="43">
        <f>'111411'!R36/'111411'!P36</f>
        <v>0.70344827586206893</v>
      </c>
      <c r="AC16" s="43">
        <f>'111411'!U36</f>
        <v>0.28000000000000003</v>
      </c>
      <c r="AD16" s="43" t="str">
        <f t="shared" si="6"/>
        <v>.</v>
      </c>
      <c r="AE16" s="116">
        <f>'111411'!V36</f>
        <v>40</v>
      </c>
      <c r="AF16" s="43">
        <f>'111411'!X36/'111411'!V36</f>
        <v>0.65</v>
      </c>
      <c r="AG16" s="43">
        <f>'111411'!AA36</f>
        <v>0.34</v>
      </c>
      <c r="AH16" s="43" t="str">
        <f t="shared" si="7"/>
        <v>.</v>
      </c>
      <c r="AI16">
        <f>'121911'!D36</f>
        <v>69</v>
      </c>
      <c r="AJ16">
        <f>'121911'!F36/'121911'!D36</f>
        <v>1.4782608695652173</v>
      </c>
      <c r="AK16" s="169">
        <f>'121911'!J36</f>
        <v>2.2121212121212119</v>
      </c>
      <c r="AL16" s="43" t="str">
        <f t="shared" si="8"/>
        <v>.</v>
      </c>
      <c r="AM16">
        <f>'121911'!K36</f>
        <v>71</v>
      </c>
      <c r="AN16">
        <f>'121911'!M36/'121911'!K36</f>
        <v>1.1267605633802817</v>
      </c>
      <c r="AO16" s="169">
        <f>'121911'!Q36</f>
        <v>2.5555555555555554</v>
      </c>
      <c r="AP16" s="43" t="str">
        <f t="shared" si="9"/>
        <v>.</v>
      </c>
      <c r="AQ16">
        <f>'121911'!R36</f>
        <v>101</v>
      </c>
      <c r="AR16">
        <f>'121911'!T36/'121911'!R36</f>
        <v>1.0495049504950495</v>
      </c>
      <c r="AS16" s="169">
        <f>'121911'!X36</f>
        <v>-2.4</v>
      </c>
      <c r="AT16" s="43" t="str">
        <f t="shared" si="10"/>
        <v>.</v>
      </c>
      <c r="AU16">
        <f>'121911'!Y36</f>
        <v>7</v>
      </c>
      <c r="AV16">
        <f>'121911'!AA36/'121911'!Y36</f>
        <v>2</v>
      </c>
      <c r="AW16">
        <f>'121911'!AD36</f>
        <v>-0.5714285714285714</v>
      </c>
      <c r="AX16" s="43" t="str">
        <f t="shared" si="11"/>
        <v>.</v>
      </c>
      <c r="AY16" s="116">
        <f>'032113'!C36</f>
        <v>309</v>
      </c>
      <c r="AZ16" s="43">
        <f>'032113'!E36/'032113'!C36</f>
        <v>0.85436893203883491</v>
      </c>
      <c r="BA16" s="169">
        <f>'032113'!H36</f>
        <v>-0.44444444444444442</v>
      </c>
      <c r="BB16" s="43" t="str">
        <f t="shared" si="12"/>
        <v>.</v>
      </c>
      <c r="BC16" s="116">
        <f>'032113'!I36</f>
        <v>48</v>
      </c>
      <c r="BD16" s="43">
        <f>'032113'!K36/'032113'!I36</f>
        <v>0.1875</v>
      </c>
      <c r="BE16" s="43">
        <f>'032113'!N36</f>
        <v>0.35897435897435898</v>
      </c>
      <c r="BF16" s="43" t="str">
        <f t="shared" si="13"/>
        <v>.</v>
      </c>
      <c r="BG16" s="116">
        <f>'032113'!P36</f>
        <v>294</v>
      </c>
      <c r="BH16" s="43">
        <f>'032113'!R36/'032113'!P36</f>
        <v>0.74149659863945583</v>
      </c>
      <c r="BI16" s="43">
        <f>'032113'!U36</f>
        <v>0.71052631578947367</v>
      </c>
      <c r="BJ16" s="43" t="str">
        <f t="shared" si="14"/>
        <v>.</v>
      </c>
      <c r="BK16" s="116">
        <f>'032113'!W36</f>
        <v>217</v>
      </c>
      <c r="BL16" s="43">
        <f>'032113'!Y36/'032113'!W36</f>
        <v>0.55760368663594473</v>
      </c>
      <c r="BM16" s="43">
        <f>'032113'!AB36</f>
        <v>0.4375</v>
      </c>
      <c r="BN16" s="43" t="str">
        <f t="shared" si="15"/>
        <v>.</v>
      </c>
      <c r="BO16" s="116">
        <f>'042313'!C36</f>
        <v>306</v>
      </c>
      <c r="BP16" s="43">
        <f>'042313'!E36/'042313'!C36</f>
        <v>0.69281045751633985</v>
      </c>
      <c r="BQ16" s="169">
        <f>'042313'!I36</f>
        <v>0.75</v>
      </c>
      <c r="BR16" s="43" t="str">
        <f t="shared" si="16"/>
        <v>.</v>
      </c>
      <c r="BS16" s="116">
        <f>'042313'!K36</f>
        <v>403</v>
      </c>
      <c r="BT16" s="43">
        <f>'042313'!M36/'042313'!K36</f>
        <v>0.97022332506203479</v>
      </c>
      <c r="BU16" s="169">
        <f>'042313'!Q36</f>
        <v>4.55</v>
      </c>
      <c r="BV16" s="43" t="str">
        <f t="shared" si="17"/>
        <v>.</v>
      </c>
      <c r="BW16" s="116">
        <f>'042313'!S36</f>
        <v>557</v>
      </c>
      <c r="BX16" s="43">
        <f>'042313'!U36/'042313'!S36</f>
        <v>0.77917414721723521</v>
      </c>
      <c r="BY16" s="169">
        <f>'042313'!Y36</f>
        <v>0.89</v>
      </c>
      <c r="BZ16" s="43" t="str">
        <f t="shared" si="18"/>
        <v>.</v>
      </c>
      <c r="CA16" s="116">
        <f>'042313'!AA36</f>
        <v>139</v>
      </c>
      <c r="CB16" s="43">
        <f>'042313'!AC36/'042313'!AA36</f>
        <v>0.48920863309352519</v>
      </c>
      <c r="CC16" s="169">
        <f>'042313'!AG36</f>
        <v>1.1100000000000001</v>
      </c>
      <c r="CD16" s="43" t="str">
        <f t="shared" si="19"/>
        <v>.</v>
      </c>
      <c r="CE16">
        <f>'060513'!D51</f>
        <v>79</v>
      </c>
      <c r="CF16">
        <f>'060513'!F51/'060513'!D51</f>
        <v>0.74683544303797467</v>
      </c>
      <c r="CG16" s="169">
        <f>'060513'!J51</f>
        <v>-1.2</v>
      </c>
      <c r="CH16" s="43" t="str">
        <f t="shared" si="20"/>
        <v>.</v>
      </c>
      <c r="CI16">
        <f>'060513'!K51</f>
        <v>20</v>
      </c>
      <c r="CJ16">
        <f>'060513'!M51/'060513'!K51</f>
        <v>0.75</v>
      </c>
      <c r="CK16" s="169">
        <f>'060513'!Q51</f>
        <v>1</v>
      </c>
      <c r="CL16" s="43" t="str">
        <f t="shared" si="21"/>
        <v>.</v>
      </c>
      <c r="CM16">
        <f>'060513'!S51</f>
        <v>26</v>
      </c>
      <c r="CN16">
        <f>'060513'!U51/'060513'!S51</f>
        <v>0.61538461538461542</v>
      </c>
      <c r="CO16" s="169">
        <f>'060513'!Y51</f>
        <v>-0.2</v>
      </c>
      <c r="CP16" s="43" t="str">
        <f t="shared" si="22"/>
        <v>.</v>
      </c>
      <c r="CQ16">
        <f>'060513'!AA51</f>
        <v>39</v>
      </c>
      <c r="CR16">
        <f>'060513'!AC51/'060513'!AA51</f>
        <v>0.48717948717948717</v>
      </c>
      <c r="CS16" s="169">
        <f>'060513'!AG51</f>
        <v>0.35</v>
      </c>
      <c r="CT16" s="43" t="str">
        <f t="shared" si="23"/>
        <v>.</v>
      </c>
      <c r="CV16" s="89">
        <f t="shared" si="24"/>
        <v>0</v>
      </c>
      <c r="CW16" s="200" t="e">
        <f t="shared" si="25"/>
        <v>#DIV/0!</v>
      </c>
      <c r="CX16" s="43" t="e">
        <f t="shared" si="26"/>
        <v>#DIV/0!</v>
      </c>
    </row>
    <row r="17" spans="1:102">
      <c r="A17">
        <v>14</v>
      </c>
      <c r="B17" t="s">
        <v>67</v>
      </c>
      <c r="C17" s="116">
        <f>'100512'!D48</f>
        <v>1109.5806022662207</v>
      </c>
      <c r="D17" s="43">
        <f>'100512'!F48/'100512'!D48</f>
        <v>0.18765528872652987</v>
      </c>
      <c r="E17" s="43">
        <f>'100512'!I48</f>
        <v>-1.2947885788098556E-2</v>
      </c>
      <c r="F17" s="43">
        <f t="shared" si="0"/>
        <v>-1.2947885788098556E-2</v>
      </c>
      <c r="G17" s="116">
        <f>'100512'!K48</f>
        <v>1051.7568175745046</v>
      </c>
      <c r="H17" s="43">
        <f>'100512'!M48/'100512'!K48</f>
        <v>9.2658375209319618E-2</v>
      </c>
      <c r="I17" s="43">
        <f>'100512'!P48</f>
        <v>-7.1020890767825558E-3</v>
      </c>
      <c r="J17" s="43">
        <f t="shared" si="1"/>
        <v>-7.1020890767825558E-3</v>
      </c>
      <c r="K17" s="116">
        <f>'100512'!R48</f>
        <v>1394.3956671791423</v>
      </c>
      <c r="L17" s="43">
        <f>'100512'!T48/'100512'!R48</f>
        <v>0.1101051505314566</v>
      </c>
      <c r="M17" s="43">
        <f>'100512'!W48</f>
        <v>-9.2293453870328536E-3</v>
      </c>
      <c r="N17" s="43">
        <f t="shared" si="2"/>
        <v>-9.2293453870328536E-3</v>
      </c>
      <c r="O17" s="116">
        <f>'100512'!Y48</f>
        <v>957.0926644112551</v>
      </c>
      <c r="P17" s="43">
        <f>'100512'!AA48/'100512'!Y48</f>
        <v>0.10920777230485604</v>
      </c>
      <c r="Q17" s="43">
        <f>'100512'!AD48</f>
        <v>-1.6559940570160997E-2</v>
      </c>
      <c r="R17" s="43">
        <f t="shared" si="3"/>
        <v>-1.6559940570160997E-2</v>
      </c>
      <c r="S17" s="116">
        <f>'111411'!E38</f>
        <v>254</v>
      </c>
      <c r="T17">
        <f>'111411'!F37/'111411'!D37</f>
        <v>0.19901719901719903</v>
      </c>
      <c r="U17" s="169">
        <f>'111411'!I37</f>
        <v>0.22</v>
      </c>
      <c r="V17" s="43">
        <f t="shared" si="4"/>
        <v>0.22</v>
      </c>
      <c r="W17" s="116">
        <f>'111411'!J37</f>
        <v>315</v>
      </c>
      <c r="X17">
        <f>'111411'!L37/'111411'!J37</f>
        <v>0.24444444444444444</v>
      </c>
      <c r="Y17" s="169">
        <f>'111411'!O37</f>
        <v>-0.04</v>
      </c>
      <c r="Z17" s="43">
        <f t="shared" si="5"/>
        <v>-0.04</v>
      </c>
      <c r="AA17" s="116">
        <f>'111411'!P37</f>
        <v>189</v>
      </c>
      <c r="AB17" s="43">
        <f>'111411'!R37/'111411'!P37</f>
        <v>0.10582010582010581</v>
      </c>
      <c r="AC17" s="43">
        <f>'111411'!U37</f>
        <v>0.06</v>
      </c>
      <c r="AD17" s="43">
        <f t="shared" si="6"/>
        <v>0.06</v>
      </c>
      <c r="AE17" s="116">
        <f>'111411'!V37</f>
        <v>50</v>
      </c>
      <c r="AF17" s="43">
        <f>'111411'!X37/'111411'!V37</f>
        <v>0.02</v>
      </c>
      <c r="AG17" s="43">
        <f>'111411'!AA37</f>
        <v>0.13</v>
      </c>
      <c r="AH17" s="43" t="str">
        <f t="shared" si="7"/>
        <v>.</v>
      </c>
      <c r="AI17">
        <f>'121911'!D37</f>
        <v>627</v>
      </c>
      <c r="AJ17">
        <f>'121911'!F37/'121911'!D37</f>
        <v>0.17703349282296652</v>
      </c>
      <c r="AK17" s="169">
        <f>'121911'!J37</f>
        <v>-0.16472868217054262</v>
      </c>
      <c r="AL17" s="43">
        <f t="shared" si="8"/>
        <v>-0.16472868217054262</v>
      </c>
      <c r="AM17">
        <f>'121911'!K37</f>
        <v>136</v>
      </c>
      <c r="AN17">
        <f>'121911'!M37/'121911'!K37</f>
        <v>7.3529411764705885E-2</v>
      </c>
      <c r="AO17" s="169">
        <f>'121911'!Q37</f>
        <v>7.9365079365079361E-3</v>
      </c>
      <c r="AP17" s="43">
        <f t="shared" si="9"/>
        <v>7.9365079365079361E-3</v>
      </c>
      <c r="AQ17">
        <f>'121911'!R37</f>
        <v>645</v>
      </c>
      <c r="AR17">
        <f>'121911'!T37/'121911'!R37</f>
        <v>6.6666666666666666E-2</v>
      </c>
      <c r="AS17" s="169">
        <f>'121911'!X37</f>
        <v>2.1594684385382059E-2</v>
      </c>
      <c r="AT17" s="43">
        <f t="shared" si="10"/>
        <v>2.1594684385382059E-2</v>
      </c>
      <c r="AU17">
        <f>'121911'!Y37</f>
        <v>1</v>
      </c>
      <c r="AV17">
        <f>'121911'!AA37/'121911'!Y37</f>
        <v>2</v>
      </c>
      <c r="AW17">
        <f>'121911'!AD37</f>
        <v>-1</v>
      </c>
      <c r="AX17" s="43" t="str">
        <f t="shared" si="11"/>
        <v>.</v>
      </c>
      <c r="AY17" s="116">
        <f>'032113'!C37</f>
        <v>56</v>
      </c>
      <c r="AZ17" s="43">
        <f>'032113'!E37/'032113'!C37</f>
        <v>8.9285714285714288E-2</v>
      </c>
      <c r="BA17" s="169">
        <f>'032113'!H37</f>
        <v>5.8823529411764705E-2</v>
      </c>
      <c r="BB17" s="43" t="str">
        <f t="shared" si="12"/>
        <v>.</v>
      </c>
      <c r="BC17" s="116">
        <f>'032113'!I37</f>
        <v>473</v>
      </c>
      <c r="BD17" s="43">
        <f>'032113'!K37/'032113'!I37</f>
        <v>1.4799154334038054E-2</v>
      </c>
      <c r="BE17" s="43">
        <f>'032113'!N37</f>
        <v>6.4377682403433476E-3</v>
      </c>
      <c r="BF17" s="43">
        <f t="shared" si="13"/>
        <v>6.4377682403433476E-3</v>
      </c>
      <c r="BG17" s="116">
        <f>'032113'!P37</f>
        <v>240</v>
      </c>
      <c r="BH17" s="43">
        <f>'032113'!R37/'032113'!P37</f>
        <v>5.4166666666666669E-2</v>
      </c>
      <c r="BI17" s="43">
        <f>'032113'!U37</f>
        <v>0</v>
      </c>
      <c r="BJ17" s="43">
        <f t="shared" si="14"/>
        <v>0</v>
      </c>
      <c r="BK17" s="116">
        <f>'032113'!W37</f>
        <v>469</v>
      </c>
      <c r="BL17" s="43">
        <f>'032113'!Y37/'032113'!W37</f>
        <v>4.0511727078891259E-2</v>
      </c>
      <c r="BM17" s="43">
        <f>'032113'!AB37</f>
        <v>1.3333333333333334E-2</v>
      </c>
      <c r="BN17" s="43">
        <f t="shared" si="15"/>
        <v>1.3333333333333334E-2</v>
      </c>
      <c r="BO17" s="116">
        <f>'042313'!C37</f>
        <v>733</v>
      </c>
      <c r="BP17" s="43">
        <f>'042313'!E37/'042313'!C37</f>
        <v>0.14051841746248295</v>
      </c>
      <c r="BQ17" s="169">
        <f>'042313'!I37</f>
        <v>-0.04</v>
      </c>
      <c r="BR17" s="43">
        <f t="shared" si="16"/>
        <v>-0.04</v>
      </c>
      <c r="BS17" s="116">
        <f>'042313'!K37</f>
        <v>420</v>
      </c>
      <c r="BT17" s="43">
        <f>'042313'!M37/'042313'!K37</f>
        <v>0.12857142857142856</v>
      </c>
      <c r="BU17" s="169">
        <f>'042313'!Q37</f>
        <v>-0.05</v>
      </c>
      <c r="BV17" s="43">
        <f t="shared" si="17"/>
        <v>-0.05</v>
      </c>
      <c r="BW17" s="116">
        <f>'042313'!S37</f>
        <v>350</v>
      </c>
      <c r="BX17" s="43">
        <f>'042313'!U37/'042313'!S37</f>
        <v>0.16</v>
      </c>
      <c r="BY17" s="169">
        <f>'042313'!Y37</f>
        <v>-0.05</v>
      </c>
      <c r="BZ17" s="43">
        <f t="shared" si="18"/>
        <v>-0.05</v>
      </c>
      <c r="CA17" s="116">
        <f>'042313'!AA37</f>
        <v>1239</v>
      </c>
      <c r="CB17" s="43">
        <f>'042313'!AC37/'042313'!AA37</f>
        <v>0.20016142050040356</v>
      </c>
      <c r="CC17" s="169">
        <f>'042313'!AG37</f>
        <v>-0.06</v>
      </c>
      <c r="CD17" s="43">
        <f t="shared" si="19"/>
        <v>-0.06</v>
      </c>
      <c r="CE17">
        <f>'060513'!D52</f>
        <v>161</v>
      </c>
      <c r="CF17">
        <f>'060513'!F52/'060513'!D52</f>
        <v>0.35403726708074534</v>
      </c>
      <c r="CG17" s="169">
        <f>'060513'!J52</f>
        <v>-0.19230769230769232</v>
      </c>
      <c r="CH17" s="43" t="str">
        <f t="shared" si="20"/>
        <v>.</v>
      </c>
      <c r="CI17">
        <f>'060513'!K52</f>
        <v>176</v>
      </c>
      <c r="CJ17">
        <f>'060513'!M52/'060513'!K52</f>
        <v>0.14772727272727273</v>
      </c>
      <c r="CK17" s="169">
        <f>'060513'!Q52</f>
        <v>0.06</v>
      </c>
      <c r="CL17" s="43" t="str">
        <f t="shared" si="21"/>
        <v>.</v>
      </c>
      <c r="CM17">
        <f>'060513'!S52</f>
        <v>159</v>
      </c>
      <c r="CN17">
        <f>'060513'!U52/'060513'!S52</f>
        <v>0.2389937106918239</v>
      </c>
      <c r="CO17" s="169">
        <f>'060513'!Y52</f>
        <v>-8.2644628099173556E-3</v>
      </c>
      <c r="CP17" s="43" t="str">
        <f t="shared" si="22"/>
        <v>.</v>
      </c>
      <c r="CQ17">
        <f>'060513'!AA52</f>
        <v>161</v>
      </c>
      <c r="CR17">
        <f>'060513'!AC52/'060513'!AA52</f>
        <v>0.27950310559006208</v>
      </c>
      <c r="CS17" s="169">
        <f>'060513'!AG52</f>
        <v>8.6206896551724137E-3</v>
      </c>
      <c r="CT17" s="43" t="str">
        <f t="shared" si="23"/>
        <v>.</v>
      </c>
      <c r="CU17" s="87">
        <v>17</v>
      </c>
      <c r="CV17" s="89">
        <f t="shared" si="24"/>
        <v>0.73913043478260865</v>
      </c>
      <c r="CW17" s="200">
        <f t="shared" si="25"/>
        <v>-2.0843766064700601E-3</v>
      </c>
      <c r="CX17" s="43">
        <f t="shared" si="26"/>
        <v>7.9325914697036398E-2</v>
      </c>
    </row>
    <row r="18" spans="1:102">
      <c r="A18">
        <v>15</v>
      </c>
      <c r="B18" t="s">
        <v>69</v>
      </c>
      <c r="C18" s="116">
        <f>'100512'!D49</f>
        <v>964.70272051954328</v>
      </c>
      <c r="D18" s="43">
        <f>'100512'!F49/'100512'!D49</f>
        <v>0.16787332477125003</v>
      </c>
      <c r="E18" s="43">
        <f>'100512'!I49</f>
        <v>5.6434649123436736E-2</v>
      </c>
      <c r="F18" s="43">
        <f t="shared" si="0"/>
        <v>5.6434649123436736E-2</v>
      </c>
      <c r="G18" s="116">
        <f>'100512'!K49</f>
        <v>966.97233942309049</v>
      </c>
      <c r="H18" s="43">
        <f>'100512'!M49/'100512'!K49</f>
        <v>0.13997596452264952</v>
      </c>
      <c r="I18" s="43">
        <f>'100512'!P49</f>
        <v>8.7258340548468927E-3</v>
      </c>
      <c r="J18" s="43">
        <f t="shared" si="1"/>
        <v>8.7258340548468927E-3</v>
      </c>
      <c r="K18" s="116">
        <f>'100512'!R49</f>
        <v>1290.518689343711</v>
      </c>
      <c r="L18" s="43">
        <f>'100512'!T49/'100512'!R49</f>
        <v>0.18547150953942212</v>
      </c>
      <c r="M18" s="43">
        <f>'100512'!W49</f>
        <v>-2.2394328911830335E-2</v>
      </c>
      <c r="N18" s="43">
        <f t="shared" si="2"/>
        <v>-2.2394328911830335E-2</v>
      </c>
      <c r="O18" s="116">
        <f>'100512'!Y49</f>
        <v>900.42270401848339</v>
      </c>
      <c r="P18" s="43">
        <f>'100512'!AA49/'100512'!Y49</f>
        <v>0.1369494811020274</v>
      </c>
      <c r="Q18" s="43">
        <f>'100512'!AD49</f>
        <v>-2.319394610759007E-3</v>
      </c>
      <c r="R18" s="43">
        <f t="shared" si="3"/>
        <v>-2.319394610759007E-3</v>
      </c>
      <c r="S18" s="116">
        <f>'111411'!E39</f>
        <v>47</v>
      </c>
      <c r="T18">
        <f>'111411'!F38/'111411'!D38</f>
        <v>0.15527950310559005</v>
      </c>
      <c r="U18" s="169">
        <f>'111411'!I38</f>
        <v>0.13</v>
      </c>
      <c r="V18" s="43" t="str">
        <f t="shared" si="4"/>
        <v>.</v>
      </c>
      <c r="W18" s="116">
        <f>'111411'!J38</f>
        <v>1197</v>
      </c>
      <c r="X18">
        <f>'111411'!L38/'111411'!J38</f>
        <v>0.24561403508771928</v>
      </c>
      <c r="Y18" s="169">
        <f>'111411'!O38</f>
        <v>0.01</v>
      </c>
      <c r="Z18" s="43">
        <f t="shared" si="5"/>
        <v>0.01</v>
      </c>
      <c r="AA18" s="116">
        <f>'111411'!P38</f>
        <v>531</v>
      </c>
      <c r="AB18" s="43">
        <f>'111411'!R38/'111411'!P38</f>
        <v>6.2146892655367235E-2</v>
      </c>
      <c r="AC18" s="43">
        <f>'111411'!U38</f>
        <v>0.01</v>
      </c>
      <c r="AD18" s="43">
        <f t="shared" si="6"/>
        <v>0.01</v>
      </c>
      <c r="AE18" s="116">
        <f>'111411'!V38</f>
        <v>88</v>
      </c>
      <c r="AF18" s="43">
        <f>'111411'!X38/'111411'!V38</f>
        <v>4.5454545454545456E-2</v>
      </c>
      <c r="AG18" s="43">
        <f>'111411'!AA38</f>
        <v>0.02</v>
      </c>
      <c r="AH18" s="43" t="str">
        <f t="shared" si="7"/>
        <v>.</v>
      </c>
      <c r="AI18">
        <f>'121911'!D38</f>
        <v>419</v>
      </c>
      <c r="AJ18">
        <f>'121911'!F38/'121911'!D38</f>
        <v>7.1599045346062054E-2</v>
      </c>
      <c r="AK18" s="169">
        <f>'121911'!J38</f>
        <v>-5.1413881748071981E-2</v>
      </c>
      <c r="AL18" s="43">
        <f t="shared" si="8"/>
        <v>-5.1413881748071981E-2</v>
      </c>
      <c r="AM18">
        <f>'121911'!K38</f>
        <v>97</v>
      </c>
      <c r="AN18">
        <f>'121911'!M38/'121911'!K38</f>
        <v>0.1134020618556701</v>
      </c>
      <c r="AO18" s="169">
        <f>'121911'!Q38</f>
        <v>0</v>
      </c>
      <c r="AP18" s="43" t="str">
        <f t="shared" si="9"/>
        <v>.</v>
      </c>
      <c r="AQ18">
        <f>'121911'!R38</f>
        <v>482</v>
      </c>
      <c r="AR18">
        <f>'121911'!T38/'121911'!R38</f>
        <v>3.9419087136929459E-2</v>
      </c>
      <c r="AS18" s="169">
        <f>'121911'!X38</f>
        <v>8.6393088552915772E-3</v>
      </c>
      <c r="AT18" s="43">
        <f t="shared" si="10"/>
        <v>8.6393088552915772E-3</v>
      </c>
      <c r="AU18">
        <f>'121911'!Y38</f>
        <v>7</v>
      </c>
      <c r="AV18">
        <f>'121911'!AA38/'121911'!Y38</f>
        <v>0.8571428571428571</v>
      </c>
      <c r="AW18">
        <f>'121911'!AD38</f>
        <v>-1</v>
      </c>
      <c r="AX18" s="43" t="str">
        <f t="shared" si="11"/>
        <v>.</v>
      </c>
      <c r="AY18" s="116">
        <f>'032113'!C38</f>
        <v>44</v>
      </c>
      <c r="AZ18" s="43">
        <f>'032113'!E38/'032113'!C38</f>
        <v>0.27272727272727271</v>
      </c>
      <c r="BA18" s="169">
        <f>'032113'!H38</f>
        <v>6.25E-2</v>
      </c>
      <c r="BB18" s="43" t="str">
        <f t="shared" si="12"/>
        <v>.</v>
      </c>
      <c r="BC18" s="116">
        <f>'032113'!I38</f>
        <v>1159</v>
      </c>
      <c r="BD18" s="43">
        <f>'032113'!K38/'032113'!I38</f>
        <v>3.4512510785159622E-3</v>
      </c>
      <c r="BE18" s="43">
        <f>'032113'!N38</f>
        <v>8.658008658008658E-4</v>
      </c>
      <c r="BF18" s="43">
        <f t="shared" si="13"/>
        <v>8.658008658008658E-4</v>
      </c>
      <c r="BG18" s="116">
        <f>'032113'!P38</f>
        <v>962</v>
      </c>
      <c r="BH18" s="43">
        <f>'032113'!R38/'032113'!P38</f>
        <v>5.6133056133056136E-2</v>
      </c>
      <c r="BI18" s="43">
        <f>'032113'!U38</f>
        <v>3.8546255506607931E-2</v>
      </c>
      <c r="BJ18" s="43">
        <f t="shared" si="14"/>
        <v>3.8546255506607931E-2</v>
      </c>
      <c r="BK18" s="116">
        <f>'032113'!W38</f>
        <v>922</v>
      </c>
      <c r="BL18" s="43">
        <f>'032113'!Y38/'032113'!W38</f>
        <v>8.4598698481561818E-2</v>
      </c>
      <c r="BM18" s="43">
        <f>'032113'!AB38</f>
        <v>2.9620853080568721E-2</v>
      </c>
      <c r="BN18" s="43">
        <f t="shared" si="15"/>
        <v>2.9620853080568721E-2</v>
      </c>
      <c r="BO18" s="116">
        <f>'042313'!C38</f>
        <v>1045</v>
      </c>
      <c r="BP18" s="43">
        <f>'042313'!E38/'042313'!C38</f>
        <v>0.14928229665071771</v>
      </c>
      <c r="BQ18" s="169">
        <f>'042313'!I38</f>
        <v>0.04</v>
      </c>
      <c r="BR18" s="43">
        <f t="shared" si="16"/>
        <v>0.04</v>
      </c>
      <c r="BS18" s="116">
        <f>'042313'!K38</f>
        <v>1049</v>
      </c>
      <c r="BT18" s="43">
        <f>'042313'!M38/'042313'!K38</f>
        <v>0.35271687321258344</v>
      </c>
      <c r="BU18" s="169">
        <f>'042313'!Q38</f>
        <v>-0.06</v>
      </c>
      <c r="BV18" s="43" t="str">
        <f t="shared" si="17"/>
        <v>.</v>
      </c>
      <c r="BW18" s="116">
        <f>'042313'!S38</f>
        <v>783</v>
      </c>
      <c r="BX18" s="43">
        <f>'042313'!U38/'042313'!S38</f>
        <v>0.27586206896551724</v>
      </c>
      <c r="BY18" s="169">
        <f>'042313'!Y38</f>
        <v>0.06</v>
      </c>
      <c r="BZ18" s="43" t="str">
        <f t="shared" si="18"/>
        <v>.</v>
      </c>
      <c r="CA18" s="116">
        <f>'042313'!AA38</f>
        <v>1162</v>
      </c>
      <c r="CB18" s="43">
        <f>'042313'!AC38/'042313'!AA38</f>
        <v>5.6798623063683308E-2</v>
      </c>
      <c r="CC18" s="169">
        <f>'042313'!AG38</f>
        <v>0.03</v>
      </c>
      <c r="CD18" s="43">
        <f t="shared" si="19"/>
        <v>0.03</v>
      </c>
      <c r="CE18">
        <f>'060513'!D53</f>
        <v>363</v>
      </c>
      <c r="CF18">
        <f>'060513'!F53/'060513'!D53</f>
        <v>0.18181818181818182</v>
      </c>
      <c r="CG18" s="169">
        <f>'060513'!J53</f>
        <v>-8.0808080808080815E-2</v>
      </c>
      <c r="CH18" s="43">
        <f t="shared" si="20"/>
        <v>-8.0808080808080815E-2</v>
      </c>
      <c r="CI18">
        <f>'060513'!K53</f>
        <v>372</v>
      </c>
      <c r="CJ18">
        <f>'060513'!M53/'060513'!K53</f>
        <v>6.4516129032258063E-2</v>
      </c>
      <c r="CK18" s="169">
        <f>'060513'!Q53</f>
        <v>-1.4367816091954023E-2</v>
      </c>
      <c r="CL18" s="43">
        <f t="shared" si="21"/>
        <v>-1.4367816091954023E-2</v>
      </c>
      <c r="CM18">
        <f>'060513'!S53</f>
        <v>330</v>
      </c>
      <c r="CN18">
        <f>'060513'!U53/'060513'!S53</f>
        <v>7.575757575757576E-2</v>
      </c>
      <c r="CO18" s="169">
        <f>'060513'!Y53</f>
        <v>3.2786885245901639E-3</v>
      </c>
      <c r="CP18" s="43">
        <f t="shared" si="22"/>
        <v>3.2786885245901639E-3</v>
      </c>
      <c r="CQ18">
        <f>'060513'!AA53</f>
        <v>279</v>
      </c>
      <c r="CR18">
        <f>'060513'!AC53/'060513'!AA53</f>
        <v>0.11827956989247312</v>
      </c>
      <c r="CS18" s="169">
        <f>'060513'!AG53</f>
        <v>-4.065040650406504E-2</v>
      </c>
      <c r="CT18" s="43">
        <f t="shared" si="23"/>
        <v>-4.065040650406504E-2</v>
      </c>
      <c r="CU18" s="87">
        <v>17</v>
      </c>
      <c r="CV18" s="89">
        <f t="shared" si="24"/>
        <v>0.73913043478260865</v>
      </c>
      <c r="CW18" s="200">
        <f t="shared" si="25"/>
        <v>4.3310374762975E-3</v>
      </c>
      <c r="CX18" s="43">
        <f t="shared" si="26"/>
        <v>2.8708074795597935E-2</v>
      </c>
    </row>
    <row r="19" spans="1:102">
      <c r="A19">
        <v>16</v>
      </c>
      <c r="B19" t="s">
        <v>71</v>
      </c>
      <c r="C19" s="116">
        <f>'100512'!D50</f>
        <v>1810.9735218334692</v>
      </c>
      <c r="D19" s="43">
        <f>'100512'!F50/'100512'!D50</f>
        <v>3.5131585358591073E-2</v>
      </c>
      <c r="E19" s="43">
        <f>'100512'!I50</f>
        <v>8.6939627494663271E-3</v>
      </c>
      <c r="F19" s="43">
        <f t="shared" si="0"/>
        <v>8.6939627494663271E-3</v>
      </c>
      <c r="G19" s="116">
        <f>'100512'!K50</f>
        <v>1741.8380764524704</v>
      </c>
      <c r="H19" s="43">
        <f>'100512'!M50/'100512'!K50</f>
        <v>2.0721847448742205E-2</v>
      </c>
      <c r="I19" s="43">
        <f>'100512'!P50</f>
        <v>1.0348036354890655E-4</v>
      </c>
      <c r="J19" s="43">
        <f t="shared" si="1"/>
        <v>1.0348036354890655E-4</v>
      </c>
      <c r="K19" s="116">
        <f>'100512'!R50</f>
        <v>2373.2834230165595</v>
      </c>
      <c r="L19" s="43">
        <f>'100512'!T50/'100512'!R50</f>
        <v>3.0135572140936213E-2</v>
      </c>
      <c r="M19" s="43">
        <f>'100512'!W50</f>
        <v>4.0882227579229387E-3</v>
      </c>
      <c r="N19" s="43">
        <f t="shared" si="2"/>
        <v>4.0882227579229387E-3</v>
      </c>
      <c r="O19" s="116">
        <f>'100512'!Y50</f>
        <v>1673.8627190087193</v>
      </c>
      <c r="P19" s="43">
        <f>'100512'!AA50/'100512'!Y50</f>
        <v>3.227420283704921E-2</v>
      </c>
      <c r="Q19" s="43">
        <f>'100512'!AD50</f>
        <v>-8.1460051209892928E-3</v>
      </c>
      <c r="R19" s="43">
        <f t="shared" si="3"/>
        <v>-8.1460051209892928E-3</v>
      </c>
      <c r="S19" s="116">
        <f>'111411'!E40</f>
        <v>44</v>
      </c>
      <c r="T19">
        <f>'111411'!F39/'111411'!D39</f>
        <v>1.406563965170797E-2</v>
      </c>
      <c r="U19" s="169">
        <f>'111411'!I39</f>
        <v>0.02</v>
      </c>
      <c r="V19" s="43" t="str">
        <f t="shared" si="4"/>
        <v>.</v>
      </c>
      <c r="W19" s="116">
        <f>'111411'!J39</f>
        <v>1815</v>
      </c>
      <c r="X19">
        <f>'111411'!L39/'111411'!J39</f>
        <v>3.0303030303030304E-2</v>
      </c>
      <c r="Y19" s="169">
        <f>'111411'!O39</f>
        <v>0.01</v>
      </c>
      <c r="Z19" s="43">
        <f t="shared" si="5"/>
        <v>0.01</v>
      </c>
      <c r="AA19" s="116">
        <f>'111411'!P39</f>
        <v>1245</v>
      </c>
      <c r="AB19" s="43">
        <f>'111411'!R39/'111411'!P39</f>
        <v>2.3293172690763052E-2</v>
      </c>
      <c r="AC19" s="43">
        <f>'111411'!U39</f>
        <v>0</v>
      </c>
      <c r="AD19" s="43">
        <f t="shared" si="6"/>
        <v>0</v>
      </c>
      <c r="AE19" s="116">
        <f>'111411'!V39</f>
        <v>209</v>
      </c>
      <c r="AF19" s="43">
        <f>'111411'!X39/'111411'!V39</f>
        <v>2.8708133971291867E-2</v>
      </c>
      <c r="AG19" s="43">
        <f>'111411'!AA39</f>
        <v>0.01</v>
      </c>
      <c r="AH19" s="43">
        <f t="shared" si="7"/>
        <v>0.01</v>
      </c>
      <c r="AI19">
        <f>'121911'!D39</f>
        <v>1463</v>
      </c>
      <c r="AJ19">
        <f>'121911'!F39/'121911'!D39</f>
        <v>3.7593984962406013E-2</v>
      </c>
      <c r="AK19" s="169">
        <f>'121911'!J39</f>
        <v>-2.34375E-2</v>
      </c>
      <c r="AL19" s="43">
        <f t="shared" si="8"/>
        <v>-2.34375E-2</v>
      </c>
      <c r="AM19">
        <f>'121911'!K39</f>
        <v>300</v>
      </c>
      <c r="AN19">
        <f>'121911'!M39/'121911'!K39</f>
        <v>2.3333333333333334E-2</v>
      </c>
      <c r="AO19" s="169">
        <f>'121911'!Q39</f>
        <v>1.3651877133105802E-2</v>
      </c>
      <c r="AP19" s="43">
        <f t="shared" si="9"/>
        <v>1.3651877133105802E-2</v>
      </c>
      <c r="AQ19">
        <f>'121911'!R39</f>
        <v>1518</v>
      </c>
      <c r="AR19">
        <f>'121911'!T39/'121911'!R39</f>
        <v>1.9104084321475624E-2</v>
      </c>
      <c r="AS19" s="169">
        <f>'121911'!X39</f>
        <v>2.1490933512424447E-2</v>
      </c>
      <c r="AT19" s="43">
        <f t="shared" si="10"/>
        <v>2.1490933512424447E-2</v>
      </c>
      <c r="AU19">
        <f>'121911'!Y39</f>
        <v>2</v>
      </c>
      <c r="AV19">
        <f>'121911'!AA39/'121911'!Y39</f>
        <v>0.5</v>
      </c>
      <c r="AW19">
        <f>'121911'!AD39</f>
        <v>0</v>
      </c>
      <c r="AX19" s="43" t="str">
        <f t="shared" si="11"/>
        <v>.</v>
      </c>
      <c r="AY19" s="116">
        <f>'032113'!C39</f>
        <v>147</v>
      </c>
      <c r="AZ19" s="43">
        <f>'032113'!E39/'032113'!C39</f>
        <v>0.10884353741496598</v>
      </c>
      <c r="BA19" s="169">
        <f>'032113'!H39</f>
        <v>6.8702290076335881E-2</v>
      </c>
      <c r="BB19" s="43">
        <f t="shared" si="12"/>
        <v>6.8702290076335881E-2</v>
      </c>
      <c r="BC19" s="116">
        <f>'032113'!I39</f>
        <v>2763</v>
      </c>
      <c r="BD19" s="43">
        <f>'032113'!K39/'032113'!I39</f>
        <v>1.4477017734346724E-3</v>
      </c>
      <c r="BE19" s="43">
        <f>'032113'!N39</f>
        <v>6.8865530989488943E-3</v>
      </c>
      <c r="BF19" s="43">
        <f t="shared" si="13"/>
        <v>6.8865530989488943E-3</v>
      </c>
      <c r="BG19" s="116">
        <f>'032113'!P39</f>
        <v>1892</v>
      </c>
      <c r="BH19" s="43">
        <f>'032113'!R39/'032113'!P39</f>
        <v>0.10570824524312897</v>
      </c>
      <c r="BI19" s="43">
        <f>'032113'!U39</f>
        <v>2.8368794326241134E-2</v>
      </c>
      <c r="BJ19" s="43">
        <f t="shared" si="14"/>
        <v>2.8368794326241134E-2</v>
      </c>
      <c r="BK19" s="116">
        <f>'032113'!W39</f>
        <v>2063</v>
      </c>
      <c r="BL19" s="43">
        <f>'032113'!Y39/'032113'!W39</f>
        <v>5.3320407174018418E-2</v>
      </c>
      <c r="BM19" s="43">
        <f>'032113'!AB39</f>
        <v>1.7921146953405017E-2</v>
      </c>
      <c r="BN19" s="43">
        <f t="shared" si="15"/>
        <v>1.7921146953405017E-2</v>
      </c>
      <c r="BO19" s="116">
        <f>'042313'!C39</f>
        <v>2398</v>
      </c>
      <c r="BP19" s="43">
        <f>'042313'!E39/'042313'!C39</f>
        <v>5.8381984987489574E-2</v>
      </c>
      <c r="BQ19" s="169">
        <f>'042313'!I39</f>
        <v>0.02</v>
      </c>
      <c r="BR19" s="43">
        <f t="shared" si="16"/>
        <v>0.02</v>
      </c>
      <c r="BS19" s="116">
        <f>'042313'!K39</f>
        <v>1291</v>
      </c>
      <c r="BT19" s="43">
        <f>'042313'!M39/'042313'!K39</f>
        <v>0.13090627420604184</v>
      </c>
      <c r="BU19" s="169">
        <f>'042313'!Q39</f>
        <v>0.01</v>
      </c>
      <c r="BV19" s="43">
        <f t="shared" si="17"/>
        <v>0.01</v>
      </c>
      <c r="BW19" s="116">
        <f>'042313'!S39</f>
        <v>1365</v>
      </c>
      <c r="BX19" s="43">
        <f>'042313'!U39/'042313'!S39</f>
        <v>0.14285714285714285</v>
      </c>
      <c r="BY19" s="169">
        <f>'042313'!Y39</f>
        <v>0.02</v>
      </c>
      <c r="BZ19" s="43">
        <f t="shared" si="18"/>
        <v>0.02</v>
      </c>
      <c r="CA19" s="116">
        <f>'042313'!AA39</f>
        <v>2977</v>
      </c>
      <c r="CB19" s="43">
        <f>'042313'!AC39/'042313'!AA39</f>
        <v>4.9378569029224051E-2</v>
      </c>
      <c r="CC19" s="169">
        <f>'042313'!AG39</f>
        <v>0.01</v>
      </c>
      <c r="CD19" s="43">
        <f t="shared" si="19"/>
        <v>0.01</v>
      </c>
      <c r="CE19">
        <f>'060513'!D54</f>
        <v>454</v>
      </c>
      <c r="CF19">
        <f>'060513'!F54/'060513'!D54</f>
        <v>5.2863436123348019E-2</v>
      </c>
      <c r="CG19" s="169">
        <f>'060513'!J54</f>
        <v>-2.3255813953488372E-3</v>
      </c>
      <c r="CH19" s="43">
        <f t="shared" si="20"/>
        <v>-2.3255813953488372E-3</v>
      </c>
      <c r="CI19">
        <f>'060513'!K54</f>
        <v>555</v>
      </c>
      <c r="CJ19">
        <f>'060513'!M54/'060513'!K54</f>
        <v>5.5855855855855854E-2</v>
      </c>
      <c r="CK19" s="169">
        <f>'060513'!Q54</f>
        <v>-1.5267175572519083E-2</v>
      </c>
      <c r="CL19" s="43">
        <f t="shared" si="21"/>
        <v>-1.5267175572519083E-2</v>
      </c>
      <c r="CM19">
        <f>'060513'!S54</f>
        <v>559</v>
      </c>
      <c r="CN19">
        <f>'060513'!U54/'060513'!S54</f>
        <v>6.2611806797853303E-2</v>
      </c>
      <c r="CO19" s="169">
        <f>'060513'!Y54</f>
        <v>-3.8167938931297708E-3</v>
      </c>
      <c r="CP19" s="43">
        <f t="shared" si="22"/>
        <v>-3.8167938931297708E-3</v>
      </c>
      <c r="CQ19">
        <f>'060513'!AA54</f>
        <v>505</v>
      </c>
      <c r="CR19">
        <f>'060513'!AC54/'060513'!AA54</f>
        <v>6.3366336633663367E-2</v>
      </c>
      <c r="CS19" s="169">
        <f>'060513'!AG54</f>
        <v>-6.3424947145877377E-3</v>
      </c>
      <c r="CT19" s="43">
        <f t="shared" si="23"/>
        <v>-6.3424947145877377E-3</v>
      </c>
      <c r="CU19" s="87">
        <v>22</v>
      </c>
      <c r="CV19" s="89">
        <f t="shared" si="24"/>
        <v>0.95652173913043481</v>
      </c>
      <c r="CW19" s="200">
        <f t="shared" si="25"/>
        <v>8.5735416668512362E-3</v>
      </c>
      <c r="CX19" s="43">
        <f t="shared" si="26"/>
        <v>1.9494838921241615E-2</v>
      </c>
    </row>
    <row r="20" spans="1:102">
      <c r="A20">
        <v>17</v>
      </c>
      <c r="B20" t="s">
        <v>73</v>
      </c>
      <c r="C20" s="116">
        <f>'100512'!D51</f>
        <v>4373.9322393996936</v>
      </c>
      <c r="D20" s="43">
        <f>'100512'!F51/'100512'!D51</f>
        <v>0.42601581005081002</v>
      </c>
      <c r="E20" s="43">
        <f>'100512'!I51</f>
        <v>5.2688627720579362E-2</v>
      </c>
      <c r="F20" s="43" t="str">
        <f t="shared" si="0"/>
        <v>.</v>
      </c>
      <c r="G20" s="116">
        <f>'100512'!K51</f>
        <v>4349.7656955402726</v>
      </c>
      <c r="H20" s="43">
        <f>'100512'!M51/'100512'!K51</f>
        <v>0.43647174249435783</v>
      </c>
      <c r="I20" s="43">
        <f>'100512'!P51</f>
        <v>1.8113878981408017E-2</v>
      </c>
      <c r="J20" s="43" t="str">
        <f t="shared" si="1"/>
        <v>.</v>
      </c>
      <c r="K20" s="116">
        <f>'100512'!R51</f>
        <v>6051.7505204830086</v>
      </c>
      <c r="L20" s="43">
        <f>'100512'!T51/'100512'!R51</f>
        <v>0.47792437148443301</v>
      </c>
      <c r="M20" s="43">
        <f>'100512'!W51</f>
        <v>-4.5654231277701282E-2</v>
      </c>
      <c r="N20" s="43" t="str">
        <f t="shared" si="2"/>
        <v>.</v>
      </c>
      <c r="O20" s="116">
        <f>'100512'!Y51</f>
        <v>3791.6401277608165</v>
      </c>
      <c r="P20" s="43">
        <f>'100512'!AA51/'100512'!Y51</f>
        <v>0.53584171649726076</v>
      </c>
      <c r="Q20" s="43">
        <f>'100512'!AD51</f>
        <v>-0.12431795646692334</v>
      </c>
      <c r="R20" s="43" t="str">
        <f t="shared" si="3"/>
        <v>.</v>
      </c>
      <c r="S20" s="116">
        <f>'111411'!E41</f>
        <v>9</v>
      </c>
      <c r="T20">
        <f>'111411'!F40/'111411'!D40</f>
        <v>1.0625452789181358E-2</v>
      </c>
      <c r="U20" s="169">
        <f>'111411'!I40</f>
        <v>0</v>
      </c>
      <c r="V20" s="43" t="str">
        <f t="shared" si="4"/>
        <v>.</v>
      </c>
      <c r="W20" s="116">
        <f>'111411'!J40</f>
        <v>3821</v>
      </c>
      <c r="X20">
        <f>'111411'!L40/'111411'!J40</f>
        <v>7.8513478147081914E-3</v>
      </c>
      <c r="Y20" s="169">
        <f>'111411'!O40</f>
        <v>0</v>
      </c>
      <c r="Z20" s="43">
        <f t="shared" si="5"/>
        <v>0</v>
      </c>
      <c r="AA20" s="116">
        <f>'111411'!P40</f>
        <v>2825</v>
      </c>
      <c r="AB20" s="43">
        <f>'111411'!R40/'111411'!P40</f>
        <v>0.20318584070796461</v>
      </c>
      <c r="AC20" s="43">
        <f>'111411'!U40</f>
        <v>0.02</v>
      </c>
      <c r="AD20" s="43">
        <f t="shared" si="6"/>
        <v>0.02</v>
      </c>
      <c r="AE20" s="116">
        <f>'111411'!V40</f>
        <v>376</v>
      </c>
      <c r="AF20" s="43">
        <f>'111411'!X40/'111411'!V40</f>
        <v>1.0638297872340425E-2</v>
      </c>
      <c r="AG20" s="43">
        <f>'111411'!AA40</f>
        <v>0.03</v>
      </c>
      <c r="AH20" s="43">
        <f t="shared" si="7"/>
        <v>0.03</v>
      </c>
      <c r="AI20">
        <f>'121911'!D40</f>
        <v>2624</v>
      </c>
      <c r="AJ20">
        <f>'121911'!F40/'121911'!D40</f>
        <v>2.7820121951219513E-2</v>
      </c>
      <c r="AK20" s="169">
        <f>'121911'!J40</f>
        <v>-1.528812230497844E-2</v>
      </c>
      <c r="AL20" s="43">
        <f t="shared" si="8"/>
        <v>-1.528812230497844E-2</v>
      </c>
      <c r="AM20">
        <f>'121911'!K40</f>
        <v>378</v>
      </c>
      <c r="AN20">
        <f>'121911'!M40/'121911'!K40</f>
        <v>1.4867724867724867</v>
      </c>
      <c r="AO20" s="169">
        <f>'121911'!Q40</f>
        <v>0.49456521739130432</v>
      </c>
      <c r="AP20" s="43" t="str">
        <f t="shared" si="9"/>
        <v>.</v>
      </c>
      <c r="AQ20">
        <f>'121911'!R40</f>
        <v>2813</v>
      </c>
      <c r="AR20">
        <f>'121911'!T40/'121911'!R40</f>
        <v>0.2634198364735158</v>
      </c>
      <c r="AS20" s="169">
        <f>'121911'!X40</f>
        <v>5.0675675675675678E-2</v>
      </c>
      <c r="AT20" s="43" t="str">
        <f t="shared" si="10"/>
        <v>.</v>
      </c>
      <c r="AU20">
        <f>'121911'!Y40</f>
        <v>2</v>
      </c>
      <c r="AV20">
        <f>'121911'!AA40/'121911'!Y40</f>
        <v>1.5</v>
      </c>
      <c r="AW20">
        <f>'121911'!AD40</f>
        <v>2</v>
      </c>
      <c r="AX20" s="43" t="str">
        <f t="shared" si="11"/>
        <v>.</v>
      </c>
      <c r="AY20" s="116">
        <f>'032113'!C40</f>
        <v>138</v>
      </c>
      <c r="AZ20" s="43">
        <f>'032113'!E40/'032113'!C40</f>
        <v>0.65217391304347827</v>
      </c>
      <c r="BA20" s="169">
        <f>'032113'!H40</f>
        <v>-4.1666666666666664E-2</v>
      </c>
      <c r="BB20" s="43" t="str">
        <f t="shared" si="12"/>
        <v>.</v>
      </c>
      <c r="BC20" s="116">
        <f>'032113'!I40</f>
        <v>5551</v>
      </c>
      <c r="BD20" s="43">
        <f>'032113'!K40/'032113'!I40</f>
        <v>0.8877679697351829</v>
      </c>
      <c r="BE20" s="43">
        <f>'032113'!N40</f>
        <v>1.9165329052969502</v>
      </c>
      <c r="BF20" s="43" t="str">
        <f t="shared" si="13"/>
        <v>.</v>
      </c>
      <c r="BG20" s="116">
        <f>'032113'!P40</f>
        <v>2533</v>
      </c>
      <c r="BH20" s="43">
        <f>'032113'!R40/'032113'!P40</f>
        <v>9.4749309119620997E-2</v>
      </c>
      <c r="BI20" s="43">
        <f>'032113'!U40</f>
        <v>-6.1055385957261227E-3</v>
      </c>
      <c r="BJ20" s="43">
        <f t="shared" si="14"/>
        <v>-6.1055385957261227E-3</v>
      </c>
      <c r="BK20" s="116">
        <f>'032113'!W40</f>
        <v>2994</v>
      </c>
      <c r="BL20" s="43">
        <f>'032113'!Y40/'032113'!W40</f>
        <v>0.27154308617234468</v>
      </c>
      <c r="BM20" s="43">
        <f>'032113'!AB40</f>
        <v>0.14259513984410821</v>
      </c>
      <c r="BN20" s="43" t="str">
        <f t="shared" si="15"/>
        <v>.</v>
      </c>
      <c r="BO20" s="116">
        <f>'042313'!C40</f>
        <v>4526</v>
      </c>
      <c r="BP20" s="43">
        <f>'042313'!E40/'042313'!C40</f>
        <v>3.7118868758285462E-2</v>
      </c>
      <c r="BQ20" s="169">
        <f>'042313'!I40</f>
        <v>0.01</v>
      </c>
      <c r="BR20" s="43">
        <f t="shared" si="16"/>
        <v>0.01</v>
      </c>
      <c r="BS20" s="116">
        <f>'042313'!K40</f>
        <v>1591</v>
      </c>
      <c r="BT20" s="43">
        <f>'042313'!M40/'042313'!K40</f>
        <v>1.1898177247014456</v>
      </c>
      <c r="BU20" s="169">
        <f>'042313'!Q40</f>
        <v>-0.08</v>
      </c>
      <c r="BV20" s="43" t="str">
        <f t="shared" si="17"/>
        <v>.</v>
      </c>
      <c r="BW20" s="116">
        <f>'042313'!S40</f>
        <v>1664</v>
      </c>
      <c r="BX20" s="43">
        <f>'042313'!U40/'042313'!S40</f>
        <v>0.93509615384615385</v>
      </c>
      <c r="BY20" s="169">
        <f>'042313'!Y40</f>
        <v>0.22</v>
      </c>
      <c r="BZ20" s="43" t="str">
        <f t="shared" si="18"/>
        <v>.</v>
      </c>
      <c r="CA20" s="116">
        <f>'042313'!AA40</f>
        <v>7422</v>
      </c>
      <c r="CB20" s="43">
        <f>'042313'!AC40/'042313'!AA40</f>
        <v>1.2881972514147131</v>
      </c>
      <c r="CC20" s="169">
        <f>'042313'!AG40</f>
        <v>0.46</v>
      </c>
      <c r="CD20" s="43" t="str">
        <f t="shared" si="19"/>
        <v>.</v>
      </c>
      <c r="CE20">
        <f>'060513'!D55</f>
        <v>215</v>
      </c>
      <c r="CF20">
        <f>'060513'!F55/'060513'!D55</f>
        <v>8.3720930232558138E-2</v>
      </c>
      <c r="CG20" s="169">
        <f>'060513'!J55</f>
        <v>-3.553299492385787E-2</v>
      </c>
      <c r="CH20" s="43">
        <f t="shared" si="20"/>
        <v>-3.553299492385787E-2</v>
      </c>
      <c r="CI20">
        <f>'060513'!K55</f>
        <v>245</v>
      </c>
      <c r="CJ20">
        <f>'060513'!M55/'060513'!K55</f>
        <v>0.11428571428571428</v>
      </c>
      <c r="CK20" s="169">
        <f>'060513'!Q55</f>
        <v>0.1152073732718894</v>
      </c>
      <c r="CL20" s="43">
        <f t="shared" si="21"/>
        <v>0.1152073732718894</v>
      </c>
      <c r="CM20">
        <f>'060513'!S55</f>
        <v>96</v>
      </c>
      <c r="CN20">
        <f>'060513'!U55/'060513'!S55</f>
        <v>0.375</v>
      </c>
      <c r="CO20" s="169">
        <f>'060513'!Y55</f>
        <v>0.1</v>
      </c>
      <c r="CP20" s="43" t="str">
        <f t="shared" si="22"/>
        <v>.</v>
      </c>
      <c r="CQ20">
        <f>'060513'!AA55</f>
        <v>104</v>
      </c>
      <c r="CR20">
        <f>'060513'!AC55/'060513'!AA55</f>
        <v>0.24038461538461539</v>
      </c>
      <c r="CS20" s="169">
        <f>'060513'!AG55</f>
        <v>0.11392405063291139</v>
      </c>
      <c r="CT20" s="43" t="str">
        <f t="shared" si="23"/>
        <v>.</v>
      </c>
      <c r="CU20" s="87">
        <v>8</v>
      </c>
      <c r="CV20" s="89">
        <f t="shared" si="24"/>
        <v>0.34782608695652173</v>
      </c>
      <c r="CW20" s="200">
        <f t="shared" si="25"/>
        <v>2.3968952061864141E-2</v>
      </c>
      <c r="CX20" s="43">
        <f t="shared" si="26"/>
        <v>4.7742390312385259E-2</v>
      </c>
    </row>
    <row r="21" spans="1:102" hidden="1">
      <c r="A21">
        <v>18</v>
      </c>
      <c r="B21" t="s">
        <v>75</v>
      </c>
      <c r="C21" s="116">
        <f>'100512'!D52</f>
        <v>75.888414248259664</v>
      </c>
      <c r="D21" s="43">
        <f>'100512'!F52/'100512'!D52</f>
        <v>0.11432282425574575</v>
      </c>
      <c r="E21" s="43">
        <f>'100512'!I52</f>
        <v>8.806924265252522E-2</v>
      </c>
      <c r="F21" s="43" t="str">
        <f t="shared" si="0"/>
        <v>.</v>
      </c>
      <c r="G21" s="116">
        <f>'100512'!K52</f>
        <v>69.75938075749265</v>
      </c>
      <c r="H21" s="43">
        <f>'100512'!M52/'100512'!K52</f>
        <v>9.0546503409676987E-2</v>
      </c>
      <c r="I21" s="43">
        <f>'100512'!P52</f>
        <v>1.7378161765913547E-2</v>
      </c>
      <c r="J21" s="43" t="str">
        <f t="shared" si="1"/>
        <v>.</v>
      </c>
      <c r="K21" s="116">
        <f>'100512'!R52</f>
        <v>81.879500176163475</v>
      </c>
      <c r="L21" s="43">
        <f>'100512'!T52/'100512'!R52</f>
        <v>9.3171392792355243E-2</v>
      </c>
      <c r="M21" s="43">
        <f>'100512'!W52</f>
        <v>-3.0080114932341109E-2</v>
      </c>
      <c r="N21" s="43" t="str">
        <f t="shared" si="2"/>
        <v>.</v>
      </c>
      <c r="O21" s="116">
        <f>'100512'!Y52</f>
        <v>71.362172346453235</v>
      </c>
      <c r="P21" s="43">
        <f>'100512'!AA52/'100512'!Y52</f>
        <v>6.5827817807024916E-2</v>
      </c>
      <c r="Q21" s="43">
        <f>'100512'!AD52</f>
        <v>1.7023495317983233E-2</v>
      </c>
      <c r="R21" s="43" t="str">
        <f t="shared" si="3"/>
        <v>.</v>
      </c>
      <c r="S21" s="116">
        <f>'111411'!E42</f>
        <v>192</v>
      </c>
      <c r="T21">
        <f>'111411'!F41/'111411'!D41</f>
        <v>8.2191780821917804E-2</v>
      </c>
      <c r="U21" s="169">
        <f>'111411'!I41</f>
        <v>0.05</v>
      </c>
      <c r="V21" s="43">
        <f t="shared" si="4"/>
        <v>0.05</v>
      </c>
      <c r="W21" s="116">
        <f>'111411'!J41</f>
        <v>34</v>
      </c>
      <c r="X21">
        <f>'111411'!L41/'111411'!J41</f>
        <v>0.14705882352941177</v>
      </c>
      <c r="Y21" s="169">
        <f>'111411'!O41</f>
        <v>-0.09</v>
      </c>
      <c r="Z21" s="43" t="str">
        <f t="shared" si="5"/>
        <v>.</v>
      </c>
      <c r="AA21" s="116">
        <f>'111411'!P41</f>
        <v>43</v>
      </c>
      <c r="AB21" s="43">
        <f>'111411'!R41/'111411'!P41</f>
        <v>9.3023255813953487E-2</v>
      </c>
      <c r="AC21" s="43">
        <f>'111411'!U41</f>
        <v>0.02</v>
      </c>
      <c r="AD21" s="43" t="str">
        <f t="shared" si="6"/>
        <v>.</v>
      </c>
      <c r="AE21" s="116">
        <f>'111411'!V41</f>
        <v>15</v>
      </c>
      <c r="AF21" s="43">
        <f>'111411'!X41/'111411'!V41</f>
        <v>0.2</v>
      </c>
      <c r="AG21" s="43">
        <f>'111411'!AA41</f>
        <v>0.32</v>
      </c>
      <c r="AH21" s="43" t="str">
        <f t="shared" si="7"/>
        <v>.</v>
      </c>
      <c r="AI21">
        <f>'121911'!D41</f>
        <v>57</v>
      </c>
      <c r="AJ21">
        <f>'121911'!F41/'121911'!D41</f>
        <v>0.64912280701754388</v>
      </c>
      <c r="AK21" s="169">
        <f>'121911'!J41</f>
        <v>-1.2</v>
      </c>
      <c r="AL21" s="43" t="str">
        <f t="shared" si="8"/>
        <v>.</v>
      </c>
      <c r="AM21">
        <f>'121911'!K41</f>
        <v>193</v>
      </c>
      <c r="AN21">
        <f>'121911'!M41/'121911'!K41</f>
        <v>0.96373056994818651</v>
      </c>
      <c r="AO21" s="169">
        <f>'121911'!Q41</f>
        <v>-4.4285714285714288</v>
      </c>
      <c r="AP21" s="43" t="str">
        <f t="shared" si="9"/>
        <v>.</v>
      </c>
      <c r="AQ21">
        <f>'121911'!R41</f>
        <v>88</v>
      </c>
      <c r="AR21">
        <f>'121911'!T41/'121911'!R41</f>
        <v>0.13636363636363635</v>
      </c>
      <c r="AS21" s="169">
        <f>'121911'!X41</f>
        <v>2.6315789473684209E-2</v>
      </c>
      <c r="AT21" s="43" t="str">
        <f t="shared" si="10"/>
        <v>.</v>
      </c>
      <c r="AU21">
        <f>'121911'!Y41</f>
        <v>0</v>
      </c>
      <c r="AV21" t="s">
        <v>406</v>
      </c>
      <c r="AW21">
        <f>'121911'!AD41</f>
        <v>1</v>
      </c>
      <c r="AX21" s="43" t="str">
        <f t="shared" si="11"/>
        <v>.</v>
      </c>
      <c r="AY21" s="116">
        <f>'032113'!C41</f>
        <v>887</v>
      </c>
      <c r="AZ21" s="43">
        <f>'032113'!E41/'032113'!C41</f>
        <v>0.82750845546786922</v>
      </c>
      <c r="BA21" s="169">
        <f>'032113'!H41</f>
        <v>0.47058823529411764</v>
      </c>
      <c r="BB21" s="43" t="str">
        <f t="shared" si="12"/>
        <v>.</v>
      </c>
      <c r="BC21" s="116">
        <f>'032113'!I41</f>
        <v>214</v>
      </c>
      <c r="BD21" s="43">
        <f>'032113'!K41/'032113'!I41</f>
        <v>4.6728971962616819E-3</v>
      </c>
      <c r="BE21" s="43">
        <f>'032113'!N41</f>
        <v>0</v>
      </c>
      <c r="BF21" s="43">
        <f t="shared" si="13"/>
        <v>0</v>
      </c>
      <c r="BG21" s="116">
        <f>'032113'!P41</f>
        <v>36</v>
      </c>
      <c r="BH21" s="43">
        <f>'032113'!R41/'032113'!P41</f>
        <v>8.3333333333333329E-2</v>
      </c>
      <c r="BI21" s="43">
        <f>'032113'!U41</f>
        <v>6.0606060606060608E-2</v>
      </c>
      <c r="BJ21" s="43" t="str">
        <f t="shared" si="14"/>
        <v>.</v>
      </c>
      <c r="BK21" s="116">
        <f>'032113'!W41</f>
        <v>42</v>
      </c>
      <c r="BL21" s="43">
        <f>'032113'!Y41/'032113'!W41</f>
        <v>9.5238095238095233E-2</v>
      </c>
      <c r="BM21" s="43">
        <f>'032113'!AB41</f>
        <v>-2.6315789473684209E-2</v>
      </c>
      <c r="BN21" s="43" t="str">
        <f t="shared" si="15"/>
        <v>.</v>
      </c>
      <c r="BO21" s="116">
        <f>'042313'!C41</f>
        <v>59</v>
      </c>
      <c r="BP21" s="43">
        <f>'042313'!E41/'042313'!C41</f>
        <v>0.52542372881355937</v>
      </c>
      <c r="BQ21" s="169">
        <f>'042313'!I41</f>
        <v>0.18</v>
      </c>
      <c r="BR21" s="43" t="str">
        <f t="shared" si="16"/>
        <v>.</v>
      </c>
      <c r="BS21" s="116">
        <f>'042313'!K41</f>
        <v>17</v>
      </c>
      <c r="BT21" s="43">
        <f>'042313'!M41/'042313'!K41</f>
        <v>1</v>
      </c>
      <c r="BU21" s="169">
        <f>'042313'!Q41</f>
        <v>-3.24</v>
      </c>
      <c r="BV21" s="43" t="str">
        <f t="shared" si="17"/>
        <v>.</v>
      </c>
      <c r="BW21" s="116">
        <f>'042313'!S41</f>
        <v>23</v>
      </c>
      <c r="BX21" s="43">
        <f>'042313'!U41/'042313'!S41</f>
        <v>1.1304347826086956</v>
      </c>
      <c r="BY21" s="169">
        <f>'042313'!Y41</f>
        <v>2.3199999999999998</v>
      </c>
      <c r="BZ21" s="43" t="str">
        <f t="shared" si="18"/>
        <v>.</v>
      </c>
      <c r="CA21" s="116">
        <f>'042313'!AA41</f>
        <v>189</v>
      </c>
      <c r="CB21" s="43">
        <f>'042313'!AC41/'042313'!AA41</f>
        <v>0.33333333333333331</v>
      </c>
      <c r="CC21" s="169">
        <f>'042313'!AG41</f>
        <v>0.35</v>
      </c>
      <c r="CD21" s="43" t="str">
        <f t="shared" si="19"/>
        <v>.</v>
      </c>
      <c r="CE21">
        <f>'060513'!D56</f>
        <v>12</v>
      </c>
      <c r="CF21">
        <f>'060513'!F56/'060513'!D56</f>
        <v>0.33333333333333331</v>
      </c>
      <c r="CG21" s="169">
        <f>'060513'!J56</f>
        <v>0</v>
      </c>
      <c r="CH21" s="43" t="str">
        <f t="shared" si="20"/>
        <v>.</v>
      </c>
      <c r="CI21">
        <f>'060513'!K56</f>
        <v>59</v>
      </c>
      <c r="CJ21">
        <f>'060513'!M56/'060513'!K56</f>
        <v>0.20338983050847459</v>
      </c>
      <c r="CK21" s="169">
        <f>'060513'!Q56</f>
        <v>-2.1276595744680851E-2</v>
      </c>
      <c r="CL21" s="43" t="str">
        <f t="shared" si="21"/>
        <v>.</v>
      </c>
      <c r="CM21">
        <f>'060513'!S56</f>
        <v>57</v>
      </c>
      <c r="CN21">
        <f>'060513'!U56/'060513'!S56</f>
        <v>0.22807017543859648</v>
      </c>
      <c r="CO21" s="169">
        <f>'060513'!Y56</f>
        <v>0.13636363636363635</v>
      </c>
      <c r="CP21" s="43" t="str">
        <f t="shared" si="22"/>
        <v>.</v>
      </c>
      <c r="CQ21">
        <f>'060513'!AA56</f>
        <v>55</v>
      </c>
      <c r="CR21">
        <f>'060513'!AC56/'060513'!AA56</f>
        <v>0.29090909090909089</v>
      </c>
      <c r="CS21" s="169">
        <f>'060513'!AG56</f>
        <v>7.6923076923076927E-2</v>
      </c>
      <c r="CT21" s="43" t="str">
        <f t="shared" si="23"/>
        <v>.</v>
      </c>
      <c r="CV21" s="89">
        <f t="shared" si="24"/>
        <v>0</v>
      </c>
      <c r="CW21" s="200">
        <f t="shared" si="25"/>
        <v>2.5000000000000001E-2</v>
      </c>
      <c r="CX21" s="43">
        <f t="shared" si="26"/>
        <v>3.5355339059327383E-2</v>
      </c>
    </row>
    <row r="22" spans="1:102">
      <c r="A22">
        <v>19</v>
      </c>
      <c r="B22" t="s">
        <v>77</v>
      </c>
      <c r="C22" s="116">
        <f>'100512'!D53</f>
        <v>1740.8342298767443</v>
      </c>
      <c r="D22" s="43">
        <f>'100512'!F53/'100512'!D53</f>
        <v>0.10631871634880451</v>
      </c>
      <c r="E22" s="43">
        <f>'100512'!I53</f>
        <v>7.3692232492482343E-3</v>
      </c>
      <c r="F22" s="43">
        <f t="shared" si="0"/>
        <v>7.3692232492482343E-3</v>
      </c>
      <c r="G22" s="116">
        <f>'100512'!K53</f>
        <v>1726.812979058549</v>
      </c>
      <c r="H22" s="43">
        <f>'100512'!M53/'100512'!K53</f>
        <v>4.9120051126087756E-2</v>
      </c>
      <c r="I22" s="43">
        <f>'100512'!P53</f>
        <v>3.5660304872131114E-3</v>
      </c>
      <c r="J22" s="43">
        <f t="shared" si="1"/>
        <v>3.5660304872131114E-3</v>
      </c>
      <c r="K22" s="116">
        <f>'100512'!R53</f>
        <v>2446.6083485474519</v>
      </c>
      <c r="L22" s="43">
        <f>'100512'!T53/'100512'!R53</f>
        <v>5.573645818828394E-2</v>
      </c>
      <c r="M22" s="43">
        <f>'100512'!W53</f>
        <v>-1.4196685367019E-3</v>
      </c>
      <c r="N22" s="43">
        <f t="shared" si="2"/>
        <v>-1.4196685367019E-3</v>
      </c>
      <c r="O22" s="116">
        <f>'100512'!Y53</f>
        <v>1513.2978312291993</v>
      </c>
      <c r="P22" s="43">
        <f>'100512'!AA53/'100512'!Y53</f>
        <v>7.8381666556630938E-2</v>
      </c>
      <c r="Q22" s="43">
        <f>'100512'!AD53</f>
        <v>-5.5910116405433127E-3</v>
      </c>
      <c r="R22" s="43">
        <f t="shared" si="3"/>
        <v>-5.5910116405433127E-3</v>
      </c>
      <c r="S22" s="116">
        <f>'111411'!E43</f>
        <v>49</v>
      </c>
      <c r="T22">
        <f>'111411'!F42/'111411'!D42</f>
        <v>7.5373619233268352E-2</v>
      </c>
      <c r="U22" s="169">
        <f>'111411'!I42</f>
        <v>0.05</v>
      </c>
      <c r="V22" s="43" t="str">
        <f t="shared" si="4"/>
        <v>.</v>
      </c>
      <c r="W22" s="116">
        <f>'111411'!J42</f>
        <v>1544</v>
      </c>
      <c r="X22">
        <f>'111411'!L42/'111411'!J42</f>
        <v>9.3911917098445596E-2</v>
      </c>
      <c r="Y22" s="169">
        <f>'111411'!O42</f>
        <v>0</v>
      </c>
      <c r="Z22" s="43">
        <f t="shared" si="5"/>
        <v>0</v>
      </c>
      <c r="AA22" s="116">
        <f>'111411'!P42</f>
        <v>1045</v>
      </c>
      <c r="AB22" s="43">
        <f>'111411'!R42/'111411'!P42</f>
        <v>0.12153110047846891</v>
      </c>
      <c r="AC22" s="43">
        <f>'111411'!U42</f>
        <v>0.01</v>
      </c>
      <c r="AD22" s="43">
        <f t="shared" si="6"/>
        <v>0.01</v>
      </c>
      <c r="AE22" s="116">
        <f>'111411'!V42</f>
        <v>139</v>
      </c>
      <c r="AF22" s="43">
        <f>'111411'!X42/'111411'!V42</f>
        <v>5.0359712230215826E-2</v>
      </c>
      <c r="AG22" s="43">
        <f>'111411'!AA42</f>
        <v>0.02</v>
      </c>
      <c r="AH22" s="43">
        <f t="shared" si="7"/>
        <v>0.02</v>
      </c>
      <c r="AI22">
        <f>'121911'!D42</f>
        <v>909</v>
      </c>
      <c r="AJ22">
        <f>'121911'!F42/'121911'!D42</f>
        <v>6.2706270627062702E-2</v>
      </c>
      <c r="AK22" s="169">
        <f>'121911'!J42</f>
        <v>-4.8122065727699531E-2</v>
      </c>
      <c r="AL22" s="43">
        <f t="shared" si="8"/>
        <v>-4.8122065727699531E-2</v>
      </c>
      <c r="AM22">
        <f>'121911'!K42</f>
        <v>241</v>
      </c>
      <c r="AN22">
        <f>'121911'!M42/'121911'!K42</f>
        <v>0.18672199170124482</v>
      </c>
      <c r="AO22" s="169">
        <f>'121911'!Q42</f>
        <v>-2.0408163265306121E-2</v>
      </c>
      <c r="AP22" s="43">
        <f t="shared" si="9"/>
        <v>-2.0408163265306121E-2</v>
      </c>
      <c r="AQ22">
        <f>'121911'!R42</f>
        <v>1110</v>
      </c>
      <c r="AR22">
        <f>'121911'!T42/'121911'!R42</f>
        <v>9.7297297297297303E-2</v>
      </c>
      <c r="AS22" s="169">
        <f>'121911'!X42</f>
        <v>1.8962075848303395E-2</v>
      </c>
      <c r="AT22" s="43">
        <f t="shared" si="10"/>
        <v>1.8962075848303395E-2</v>
      </c>
      <c r="AU22">
        <f>'121911'!Y42</f>
        <v>6</v>
      </c>
      <c r="AV22">
        <f>'121911'!AA42/'121911'!Y42</f>
        <v>0.66666666666666663</v>
      </c>
      <c r="AW22">
        <f>'121911'!AD42</f>
        <v>0</v>
      </c>
      <c r="AX22" s="43" t="str">
        <f t="shared" si="11"/>
        <v>.</v>
      </c>
      <c r="AY22" s="116">
        <f>'032113'!C42</f>
        <v>101</v>
      </c>
      <c r="AZ22" s="43">
        <f>'032113'!E42/'032113'!C42</f>
        <v>0.25742574257425743</v>
      </c>
      <c r="BA22" s="169">
        <f>'032113'!H42</f>
        <v>-6.6666666666666666E-2</v>
      </c>
      <c r="BB22" s="43" t="str">
        <f t="shared" si="12"/>
        <v>.</v>
      </c>
      <c r="BC22" s="116">
        <f>'032113'!I42</f>
        <v>2200</v>
      </c>
      <c r="BD22" s="43">
        <f>'032113'!K42/'032113'!I42</f>
        <v>3.6363636363636364E-3</v>
      </c>
      <c r="BE22" s="43">
        <f>'032113'!N42</f>
        <v>0</v>
      </c>
      <c r="BF22" s="43">
        <f t="shared" si="13"/>
        <v>0</v>
      </c>
      <c r="BG22" s="116">
        <f>'032113'!P42</f>
        <v>1528</v>
      </c>
      <c r="BH22" s="43">
        <f>'032113'!R42/'032113'!P42</f>
        <v>0.12369109947643979</v>
      </c>
      <c r="BI22" s="43">
        <f>'032113'!U42</f>
        <v>4.6303211351755039E-2</v>
      </c>
      <c r="BJ22" s="43">
        <f t="shared" si="14"/>
        <v>4.6303211351755039E-2</v>
      </c>
      <c r="BK22" s="116">
        <f>'032113'!W42</f>
        <v>1453</v>
      </c>
      <c r="BL22" s="43">
        <f>'032113'!Y42/'032113'!W42</f>
        <v>5.0240880935994492E-2</v>
      </c>
      <c r="BM22" s="43">
        <f>'032113'!AB42</f>
        <v>1.4492753623188406E-2</v>
      </c>
      <c r="BN22" s="43">
        <f t="shared" si="15"/>
        <v>1.4492753623188406E-2</v>
      </c>
      <c r="BO22" s="116">
        <f>'042313'!C42</f>
        <v>1836</v>
      </c>
      <c r="BP22" s="43">
        <f>'042313'!E42/'042313'!C42</f>
        <v>7.5163398692810454E-2</v>
      </c>
      <c r="BQ22" s="169">
        <f>'042313'!I42</f>
        <v>0.02</v>
      </c>
      <c r="BR22" s="43">
        <f t="shared" si="16"/>
        <v>0.02</v>
      </c>
      <c r="BS22" s="116">
        <f>'042313'!K42</f>
        <v>1366</v>
      </c>
      <c r="BT22" s="43">
        <f>'042313'!M42/'042313'!K42</f>
        <v>0.2774524158125915</v>
      </c>
      <c r="BU22" s="169">
        <f>'042313'!Q42</f>
        <v>0.02</v>
      </c>
      <c r="BV22" s="43" t="str">
        <f t="shared" si="17"/>
        <v>.</v>
      </c>
      <c r="BW22" s="116">
        <f>'042313'!S42</f>
        <v>1056</v>
      </c>
      <c r="BX22" s="43">
        <f>'042313'!U42/'042313'!S42</f>
        <v>0.27840909090909088</v>
      </c>
      <c r="BY22" s="169">
        <f>'042313'!Y42</f>
        <v>-0.02</v>
      </c>
      <c r="BZ22" s="43" t="str">
        <f t="shared" si="18"/>
        <v>.</v>
      </c>
      <c r="CA22" s="116">
        <f>'042313'!AA42</f>
        <v>3045</v>
      </c>
      <c r="CB22" s="43">
        <f>'042313'!AC42/'042313'!AA42</f>
        <v>6.6338259441707723E-2</v>
      </c>
      <c r="CC22" s="169">
        <f>'042313'!AG42</f>
        <v>0</v>
      </c>
      <c r="CD22" s="43">
        <f t="shared" si="19"/>
        <v>0</v>
      </c>
      <c r="CE22">
        <f>'060513'!D57</f>
        <v>500</v>
      </c>
      <c r="CF22">
        <f>'060513'!F57/'060513'!D57</f>
        <v>0.17799999999999999</v>
      </c>
      <c r="CG22" s="169">
        <f>'060513'!J57</f>
        <v>-7.2992700729927005E-3</v>
      </c>
      <c r="CH22" s="43">
        <f t="shared" si="20"/>
        <v>-7.2992700729927005E-3</v>
      </c>
      <c r="CI22">
        <f>'060513'!K57</f>
        <v>707</v>
      </c>
      <c r="CJ22">
        <f>'060513'!M57/'060513'!K57</f>
        <v>7.9207920792079209E-2</v>
      </c>
      <c r="CK22" s="169">
        <f>'060513'!Q57</f>
        <v>5.0691244239631339E-2</v>
      </c>
      <c r="CL22" s="43">
        <f t="shared" si="21"/>
        <v>5.0691244239631339E-2</v>
      </c>
      <c r="CM22">
        <f>'060513'!S57</f>
        <v>330</v>
      </c>
      <c r="CN22">
        <f>'060513'!U57/'060513'!S57</f>
        <v>0.18181818181818182</v>
      </c>
      <c r="CO22" s="169">
        <f>'060513'!Y57</f>
        <v>0.18888888888888888</v>
      </c>
      <c r="CP22" s="43">
        <f t="shared" si="22"/>
        <v>0.18888888888888888</v>
      </c>
      <c r="CQ22">
        <f>'060513'!AA57</f>
        <v>420</v>
      </c>
      <c r="CR22">
        <f>'060513'!AC57/'060513'!AA57</f>
        <v>0.17857142857142858</v>
      </c>
      <c r="CS22" s="169">
        <f>'060513'!AG57</f>
        <v>6.9565217391304349E-2</v>
      </c>
      <c r="CT22" s="43">
        <f t="shared" si="23"/>
        <v>6.9565217391304349E-2</v>
      </c>
      <c r="CU22" s="87">
        <v>19</v>
      </c>
      <c r="CV22" s="89">
        <f t="shared" si="24"/>
        <v>0.82608695652173914</v>
      </c>
      <c r="CW22" s="200">
        <f t="shared" si="25"/>
        <v>2.0841043288781287E-2</v>
      </c>
      <c r="CX22" s="43">
        <f t="shared" si="26"/>
        <v>5.1082109423027586E-2</v>
      </c>
    </row>
    <row r="23" spans="1:102">
      <c r="A23">
        <v>20</v>
      </c>
      <c r="B23" t="s">
        <v>79</v>
      </c>
      <c r="C23" s="116">
        <f>'100512'!D54</f>
        <v>1643.0991509206524</v>
      </c>
      <c r="D23" s="43">
        <f>'100512'!F54/'100512'!D54</f>
        <v>1.3493666683789913E-2</v>
      </c>
      <c r="E23" s="43">
        <f>'100512'!I54</f>
        <v>1.3287498391805349E-3</v>
      </c>
      <c r="F23" s="43">
        <f t="shared" si="0"/>
        <v>1.3287498391805349E-3</v>
      </c>
      <c r="G23" s="116">
        <f>'100512'!K54</f>
        <v>1698.9092267555518</v>
      </c>
      <c r="H23" s="43">
        <f>'100512'!M54/'100512'!K54</f>
        <v>1.2747274191778369E-2</v>
      </c>
      <c r="I23" s="43">
        <f>'100512'!P54</f>
        <v>-7.9970894534413858E-3</v>
      </c>
      <c r="J23" s="43">
        <f t="shared" si="1"/>
        <v>-7.9970894534413858E-3</v>
      </c>
      <c r="K23" s="116">
        <f>'100512'!R54</f>
        <v>2336.620960251113</v>
      </c>
      <c r="L23" s="43">
        <f>'100512'!T54/'100512'!R54</f>
        <v>1.2243364246380362E-2</v>
      </c>
      <c r="M23" s="43">
        <f>'100512'!W54</f>
        <v>8.516397373272359E-4</v>
      </c>
      <c r="N23" s="43">
        <f t="shared" si="2"/>
        <v>8.516397373272359E-4</v>
      </c>
      <c r="O23" s="116">
        <f>'100512'!Y54</f>
        <v>1673.8627190087193</v>
      </c>
      <c r="P23" s="43">
        <f>'100512'!AA54/'100512'!Y54</f>
        <v>6.3145179463791924E-3</v>
      </c>
      <c r="Q23" s="43">
        <f>'100512'!AD54</f>
        <v>9.424991462700592E-3</v>
      </c>
      <c r="R23" s="43">
        <f t="shared" si="3"/>
        <v>9.424991462700592E-3</v>
      </c>
      <c r="S23" s="116">
        <f>'111411'!E44</f>
        <v>47</v>
      </c>
      <c r="T23">
        <f>'111411'!F43/'111411'!D43</f>
        <v>2.5399129172714079E-2</v>
      </c>
      <c r="U23" s="169">
        <f>'111411'!I43</f>
        <v>0.01</v>
      </c>
      <c r="V23" s="43" t="str">
        <f t="shared" si="4"/>
        <v>.</v>
      </c>
      <c r="W23" s="116">
        <f>'111411'!J43</f>
        <v>1827</v>
      </c>
      <c r="X23">
        <f>'111411'!L43/'111411'!J43</f>
        <v>2.2988505747126436E-2</v>
      </c>
      <c r="Y23" s="169">
        <f>'111411'!O43</f>
        <v>0.01</v>
      </c>
      <c r="Z23" s="43">
        <f t="shared" si="5"/>
        <v>0.01</v>
      </c>
      <c r="AA23" s="116">
        <f>'111411'!P43</f>
        <v>986</v>
      </c>
      <c r="AB23" s="43">
        <f>'111411'!R43/'111411'!P43</f>
        <v>1.4198782961460446E-2</v>
      </c>
      <c r="AC23" s="43">
        <f>'111411'!U43</f>
        <v>0</v>
      </c>
      <c r="AD23" s="43">
        <f t="shared" si="6"/>
        <v>0</v>
      </c>
      <c r="AE23" s="116">
        <f>'111411'!V43</f>
        <v>129</v>
      </c>
      <c r="AF23" s="43">
        <f>'111411'!X43/'111411'!V43</f>
        <v>4.6511627906976744E-2</v>
      </c>
      <c r="AG23" s="43">
        <f>'111411'!AA43</f>
        <v>0.02</v>
      </c>
      <c r="AH23" s="43">
        <f t="shared" si="7"/>
        <v>0.02</v>
      </c>
      <c r="AI23">
        <f>'121911'!D43</f>
        <v>858</v>
      </c>
      <c r="AJ23">
        <f>'121911'!F43/'121911'!D43</f>
        <v>5.7109557109557112E-2</v>
      </c>
      <c r="AK23" s="169">
        <f>'121911'!J43</f>
        <v>-4.3263288009888753E-2</v>
      </c>
      <c r="AL23" s="43">
        <f t="shared" si="8"/>
        <v>-4.3263288009888753E-2</v>
      </c>
      <c r="AM23">
        <f>'121911'!K43</f>
        <v>195</v>
      </c>
      <c r="AN23">
        <f>'121911'!M43/'121911'!K43</f>
        <v>5.6410256410256411E-2</v>
      </c>
      <c r="AO23" s="169">
        <f>'121911'!Q43</f>
        <v>-1.6304347826086956E-2</v>
      </c>
      <c r="AP23" s="43">
        <f t="shared" si="9"/>
        <v>-1.6304347826086956E-2</v>
      </c>
      <c r="AQ23">
        <f>'121911'!R43</f>
        <v>990</v>
      </c>
      <c r="AR23">
        <f>'121911'!T43/'121911'!R43</f>
        <v>2.2222222222222223E-2</v>
      </c>
      <c r="AS23" s="169">
        <f>'121911'!X43</f>
        <v>1.2396694214876033E-2</v>
      </c>
      <c r="AT23" s="43">
        <f t="shared" si="10"/>
        <v>1.2396694214876033E-2</v>
      </c>
      <c r="AU23">
        <f>'121911'!Y43</f>
        <v>2</v>
      </c>
      <c r="AV23">
        <f>'121911'!AA43/'121911'!Y43</f>
        <v>1.5</v>
      </c>
      <c r="AW23">
        <f>'121911'!AD43</f>
        <v>0</v>
      </c>
      <c r="AX23" s="43" t="str">
        <f t="shared" si="11"/>
        <v>.</v>
      </c>
      <c r="AY23" s="116">
        <f>'032113'!C43</f>
        <v>112</v>
      </c>
      <c r="AZ23" s="43">
        <f>'032113'!E43/'032113'!C43</f>
        <v>0.11607142857142858</v>
      </c>
      <c r="BA23" s="169">
        <f>'032113'!H43</f>
        <v>6.0606060606060608E-2</v>
      </c>
      <c r="BB23" s="43">
        <f t="shared" si="12"/>
        <v>6.0606060606060608E-2</v>
      </c>
      <c r="BC23" s="116">
        <f>'032113'!I43</f>
        <v>2438</v>
      </c>
      <c r="BD23" s="43">
        <f>'032113'!K43/'032113'!I43</f>
        <v>1.2305168170631665E-3</v>
      </c>
      <c r="BE23" s="43">
        <f>'032113'!N43</f>
        <v>5.7494866529774124E-3</v>
      </c>
      <c r="BF23" s="43">
        <f t="shared" si="13"/>
        <v>5.7494866529774124E-3</v>
      </c>
      <c r="BG23" s="116">
        <f>'032113'!P43</f>
        <v>1950</v>
      </c>
      <c r="BH23" s="43">
        <f>'032113'!R43/'032113'!P43</f>
        <v>8.461538461538462E-2</v>
      </c>
      <c r="BI23" s="43">
        <f>'032113'!U43</f>
        <v>3.5294117647058823E-2</v>
      </c>
      <c r="BJ23" s="43">
        <f t="shared" si="14"/>
        <v>3.5294117647058823E-2</v>
      </c>
      <c r="BK23" s="116">
        <f>'032113'!W43</f>
        <v>1508</v>
      </c>
      <c r="BL23" s="43">
        <f>'032113'!Y43/'032113'!W43</f>
        <v>1.8567639257294429E-2</v>
      </c>
      <c r="BM23" s="43">
        <f>'032113'!AB43</f>
        <v>1.5540540540540541E-2</v>
      </c>
      <c r="BN23" s="43">
        <f t="shared" si="15"/>
        <v>1.5540540540540541E-2</v>
      </c>
      <c r="BO23" s="116">
        <f>'042313'!C43</f>
        <v>1813</v>
      </c>
      <c r="BP23" s="43">
        <f>'042313'!E43/'042313'!C43</f>
        <v>0.11583011583011583</v>
      </c>
      <c r="BQ23" s="169">
        <f>'042313'!I43</f>
        <v>0</v>
      </c>
      <c r="BR23" s="43">
        <f t="shared" si="16"/>
        <v>0</v>
      </c>
      <c r="BS23" s="116">
        <f>'042313'!K43</f>
        <v>1045</v>
      </c>
      <c r="BT23" s="43">
        <f>'042313'!M43/'042313'!K43</f>
        <v>0.17320574162679425</v>
      </c>
      <c r="BU23" s="169">
        <f>'042313'!Q43</f>
        <v>-0.09</v>
      </c>
      <c r="BV23" s="43">
        <f t="shared" si="17"/>
        <v>-0.09</v>
      </c>
      <c r="BW23" s="116">
        <f>'042313'!S43</f>
        <v>1024</v>
      </c>
      <c r="BX23" s="43">
        <f>'042313'!U43/'042313'!S43</f>
        <v>0.1171875</v>
      </c>
      <c r="BY23" s="169">
        <f>'042313'!Y43</f>
        <v>-0.06</v>
      </c>
      <c r="BZ23" s="43">
        <f t="shared" si="18"/>
        <v>-0.06</v>
      </c>
      <c r="CA23" s="116">
        <f>'042313'!AA43</f>
        <v>2249</v>
      </c>
      <c r="CB23" s="43">
        <f>'042313'!AC43/'042313'!AA43</f>
        <v>0.11204979991107158</v>
      </c>
      <c r="CC23" s="169">
        <f>'042313'!AG43</f>
        <v>-0.01</v>
      </c>
      <c r="CD23" s="43">
        <f t="shared" si="19"/>
        <v>-0.01</v>
      </c>
      <c r="CE23">
        <f>'060513'!D58</f>
        <v>468</v>
      </c>
      <c r="CF23">
        <f>'060513'!F58/'060513'!D58</f>
        <v>3.8461538461538464E-2</v>
      </c>
      <c r="CG23" s="169">
        <f>'060513'!J58</f>
        <v>1.7777777777777778E-2</v>
      </c>
      <c r="CH23" s="43">
        <f t="shared" si="20"/>
        <v>1.7777777777777778E-2</v>
      </c>
      <c r="CI23">
        <f>'060513'!K58</f>
        <v>583</v>
      </c>
      <c r="CJ23">
        <f>'060513'!M58/'060513'!K58</f>
        <v>8.5763293310463118E-2</v>
      </c>
      <c r="CK23" s="169">
        <f>'060513'!Q58</f>
        <v>-9.3808630393996256E-3</v>
      </c>
      <c r="CL23" s="43">
        <f t="shared" si="21"/>
        <v>-9.3808630393996256E-3</v>
      </c>
      <c r="CM23">
        <f>'060513'!S58</f>
        <v>519</v>
      </c>
      <c r="CN23">
        <f>'060513'!U58/'060513'!S58</f>
        <v>7.7071290944123308E-2</v>
      </c>
      <c r="CO23" s="169">
        <f>'060513'!Y58</f>
        <v>5.0104384133611693E-2</v>
      </c>
      <c r="CP23" s="43">
        <f t="shared" si="22"/>
        <v>5.0104384133611693E-2</v>
      </c>
      <c r="CQ23">
        <f>'060513'!AA58</f>
        <v>546</v>
      </c>
      <c r="CR23">
        <f>'060513'!AC58/'060513'!AA58</f>
        <v>7.6923076923076927E-2</v>
      </c>
      <c r="CS23" s="169">
        <f>'060513'!AG58</f>
        <v>2.1825396825396824E-2</v>
      </c>
      <c r="CT23" s="43">
        <f t="shared" si="23"/>
        <v>2.1825396825396824E-2</v>
      </c>
      <c r="CU23" s="87">
        <v>22</v>
      </c>
      <c r="CV23" s="89">
        <f t="shared" si="24"/>
        <v>0.95652173913043481</v>
      </c>
      <c r="CW23" s="200">
        <f t="shared" si="25"/>
        <v>5.0619196489954518E-3</v>
      </c>
      <c r="CX23" s="43">
        <f t="shared" si="26"/>
        <v>2.8311551658939067E-2</v>
      </c>
    </row>
    <row r="24" spans="1:102">
      <c r="A24">
        <v>21</v>
      </c>
      <c r="B24" t="s">
        <v>81</v>
      </c>
      <c r="C24" s="116">
        <f>'100512'!D55</f>
        <v>3657.5916018744542</v>
      </c>
      <c r="D24" s="43">
        <f>'100512'!F55/'100512'!D55</f>
        <v>1.5813279683284543E-2</v>
      </c>
      <c r="E24" s="43">
        <f>'100512'!I55</f>
        <v>2.8535713427348254E-3</v>
      </c>
      <c r="F24" s="43">
        <f t="shared" si="0"/>
        <v>2.8535713427348254E-3</v>
      </c>
      <c r="G24" s="116">
        <f>'100512'!K55</f>
        <v>3511.5799052079378</v>
      </c>
      <c r="H24" s="43">
        <f>'100512'!M55/'100512'!K55</f>
        <v>8.7368045989952049E-3</v>
      </c>
      <c r="I24" s="43">
        <f>'100512'!P55</f>
        <v>-5.2525577002682255E-4</v>
      </c>
      <c r="J24" s="43">
        <f t="shared" si="1"/>
        <v>-5.2525577002682255E-4</v>
      </c>
      <c r="K24" s="116">
        <f>'100512'!R55</f>
        <v>5103.4148169501295</v>
      </c>
      <c r="L24" s="43">
        <f>'100512'!T55/'100512'!R55</f>
        <v>1.1958780300934484E-2</v>
      </c>
      <c r="M24" s="43">
        <f>'100512'!W55</f>
        <v>-5.1184155155689355E-4</v>
      </c>
      <c r="N24" s="43">
        <f t="shared" si="2"/>
        <v>-5.1184155155689355E-4</v>
      </c>
      <c r="O24" s="116">
        <f>'100512'!Y55</f>
        <v>3131.5400335561244</v>
      </c>
      <c r="P24" s="43">
        <f>'100512'!AA55/'100512'!Y55</f>
        <v>1.2000781798599718E-2</v>
      </c>
      <c r="Q24" s="43">
        <f>'100512'!AD55</f>
        <v>-2.0925840531889383E-3</v>
      </c>
      <c r="R24" s="43">
        <f t="shared" si="3"/>
        <v>-2.0925840531889383E-3</v>
      </c>
      <c r="S24" s="116">
        <f>'111411'!E45</f>
        <v>86</v>
      </c>
      <c r="T24">
        <f>'111411'!F44/'111411'!D44</f>
        <v>1.4697236919459141E-2</v>
      </c>
      <c r="U24" s="169">
        <f>'111411'!I44</f>
        <v>0.01</v>
      </c>
      <c r="V24" s="43" t="str">
        <f t="shared" si="4"/>
        <v>.</v>
      </c>
      <c r="W24" s="116">
        <f>'111411'!J44</f>
        <v>3177</v>
      </c>
      <c r="X24">
        <f>'111411'!L44/'111411'!J44</f>
        <v>1.2590494176896443E-2</v>
      </c>
      <c r="Y24" s="169">
        <f>'111411'!O44</f>
        <v>0</v>
      </c>
      <c r="Z24" s="43">
        <f t="shared" si="5"/>
        <v>0</v>
      </c>
      <c r="AA24" s="116">
        <f>'111411'!P44</f>
        <v>1869</v>
      </c>
      <c r="AB24" s="43">
        <f>'111411'!R44/'111411'!P44</f>
        <v>2.0331728196896735E-2</v>
      </c>
      <c r="AC24" s="43">
        <f>'111411'!U44</f>
        <v>0</v>
      </c>
      <c r="AD24" s="43">
        <f t="shared" si="6"/>
        <v>0</v>
      </c>
      <c r="AE24" s="116">
        <f>'111411'!V44</f>
        <v>326</v>
      </c>
      <c r="AF24" s="43">
        <f>'111411'!X44/'111411'!V44</f>
        <v>1.5337423312883436E-2</v>
      </c>
      <c r="AG24" s="43">
        <f>'111411'!AA44</f>
        <v>0.02</v>
      </c>
      <c r="AH24" s="43">
        <f t="shared" si="7"/>
        <v>0.02</v>
      </c>
      <c r="AI24">
        <f>'121911'!D44</f>
        <v>2291</v>
      </c>
      <c r="AJ24">
        <f>'121911'!F44/'121911'!D44</f>
        <v>3.7974683544303799E-2</v>
      </c>
      <c r="AK24" s="169">
        <f>'121911'!J44</f>
        <v>-1.9963702359346643E-2</v>
      </c>
      <c r="AL24" s="43">
        <f t="shared" si="8"/>
        <v>-1.9963702359346643E-2</v>
      </c>
      <c r="AM24">
        <f>'121911'!K44</f>
        <v>426</v>
      </c>
      <c r="AN24">
        <f>'121911'!M44/'121911'!K44</f>
        <v>9.8591549295774641E-2</v>
      </c>
      <c r="AO24" s="169">
        <f>'121911'!Q44</f>
        <v>4.9479166666666664E-2</v>
      </c>
      <c r="AP24" s="43">
        <f t="shared" si="9"/>
        <v>4.9479166666666664E-2</v>
      </c>
      <c r="AQ24">
        <f>'121911'!R44</f>
        <v>2032</v>
      </c>
      <c r="AR24">
        <f>'121911'!T44/'121911'!R44</f>
        <v>2.9035433070866142E-2</v>
      </c>
      <c r="AS24" s="169">
        <f>'121911'!X44</f>
        <v>1.0136847440446021E-2</v>
      </c>
      <c r="AT24" s="43">
        <f t="shared" si="10"/>
        <v>1.0136847440446021E-2</v>
      </c>
      <c r="AU24">
        <f>'121911'!Y44</f>
        <v>6</v>
      </c>
      <c r="AV24">
        <f>'121911'!AA44/'121911'!Y44</f>
        <v>0.83333333333333337</v>
      </c>
      <c r="AW24">
        <f>'121911'!AD44</f>
        <v>-3</v>
      </c>
      <c r="AX24" s="43" t="str">
        <f t="shared" si="11"/>
        <v>.</v>
      </c>
      <c r="AY24" s="116">
        <f>'032113'!C44</f>
        <v>462</v>
      </c>
      <c r="AZ24" s="43">
        <f>'032113'!E44/'032113'!C44</f>
        <v>0.79653679653679654</v>
      </c>
      <c r="BA24" s="169">
        <f>'032113'!H44</f>
        <v>-0.37234042553191488</v>
      </c>
      <c r="BB24" s="43" t="str">
        <f t="shared" si="12"/>
        <v>.</v>
      </c>
      <c r="BC24" s="116">
        <f>'032113'!I44</f>
        <v>4367</v>
      </c>
      <c r="BD24" s="43">
        <f>'032113'!K44/'032113'!I44</f>
        <v>1.1449507671170141E-3</v>
      </c>
      <c r="BE24" s="43">
        <f>'032113'!N44</f>
        <v>1.375515818431912E-3</v>
      </c>
      <c r="BF24" s="43">
        <f t="shared" si="13"/>
        <v>1.375515818431912E-3</v>
      </c>
      <c r="BG24" s="116">
        <f>'032113'!P44</f>
        <v>1546</v>
      </c>
      <c r="BH24" s="43">
        <f>'032113'!R44/'032113'!P44</f>
        <v>6.2742561448900391E-2</v>
      </c>
      <c r="BI24" s="43">
        <f>'032113'!U44</f>
        <v>8.9717046238785361E-3</v>
      </c>
      <c r="BJ24" s="43">
        <f t="shared" si="14"/>
        <v>8.9717046238785361E-3</v>
      </c>
      <c r="BK24" s="116">
        <f>'032113'!W44</f>
        <v>1735</v>
      </c>
      <c r="BL24" s="43">
        <f>'032113'!Y44/'032113'!W44</f>
        <v>2.3054755043227664E-2</v>
      </c>
      <c r="BM24" s="43">
        <f>'032113'!AB44</f>
        <v>7.0796460176991149E-3</v>
      </c>
      <c r="BN24" s="43">
        <f t="shared" si="15"/>
        <v>7.0796460176991149E-3</v>
      </c>
      <c r="BO24" s="116">
        <f>'042313'!C44</f>
        <v>3537</v>
      </c>
      <c r="BP24" s="43">
        <f>'042313'!E44/'042313'!C44</f>
        <v>4.8063330506078597E-2</v>
      </c>
      <c r="BQ24" s="169">
        <f>'042313'!I44</f>
        <v>0</v>
      </c>
      <c r="BR24" s="43">
        <f t="shared" si="16"/>
        <v>0</v>
      </c>
      <c r="BS24" s="116">
        <f>'042313'!K44</f>
        <v>1688</v>
      </c>
      <c r="BT24" s="43">
        <f>'042313'!M44/'042313'!K44</f>
        <v>8.4715639810426541E-2</v>
      </c>
      <c r="BU24" s="169">
        <f>'042313'!Q44</f>
        <v>-0.03</v>
      </c>
      <c r="BV24" s="43">
        <f t="shared" si="17"/>
        <v>-0.03</v>
      </c>
      <c r="BW24" s="116">
        <f>'042313'!S44</f>
        <v>1434</v>
      </c>
      <c r="BX24" s="43">
        <f>'042313'!U44/'042313'!S44</f>
        <v>8.5076708507670851E-2</v>
      </c>
      <c r="BY24" s="169">
        <f>'042313'!Y44</f>
        <v>0</v>
      </c>
      <c r="BZ24" s="43">
        <f t="shared" si="18"/>
        <v>0</v>
      </c>
      <c r="CA24" s="116">
        <f>'042313'!AA44</f>
        <v>6370</v>
      </c>
      <c r="CB24" s="43">
        <f>'042313'!AC44/'042313'!AA44</f>
        <v>6.8131868131868126E-2</v>
      </c>
      <c r="CC24" s="169">
        <f>'042313'!AG44</f>
        <v>0</v>
      </c>
      <c r="CD24" s="43">
        <f t="shared" si="19"/>
        <v>0</v>
      </c>
      <c r="CE24">
        <f>'060513'!D59</f>
        <v>468</v>
      </c>
      <c r="CF24">
        <f>'060513'!F59/'060513'!D59</f>
        <v>7.0512820512820512E-2</v>
      </c>
      <c r="CG24" s="169">
        <f>'060513'!J59</f>
        <v>-9.1954022988505746E-3</v>
      </c>
      <c r="CH24" s="43">
        <f t="shared" si="20"/>
        <v>-9.1954022988505746E-3</v>
      </c>
      <c r="CI24">
        <f>'060513'!K59</f>
        <v>687</v>
      </c>
      <c r="CJ24">
        <f>'060513'!M59/'060513'!K59</f>
        <v>6.2590975254730716E-2</v>
      </c>
      <c r="CK24" s="169">
        <f>'060513'!Q59</f>
        <v>-2.4844720496894408E-2</v>
      </c>
      <c r="CL24" s="43">
        <f t="shared" si="21"/>
        <v>-2.4844720496894408E-2</v>
      </c>
      <c r="CM24">
        <f>'060513'!S59</f>
        <v>787</v>
      </c>
      <c r="CN24">
        <f>'060513'!U59/'060513'!S59</f>
        <v>6.2261753494282084E-2</v>
      </c>
      <c r="CO24" s="169">
        <f>'060513'!Y59</f>
        <v>2.7100271002710027E-3</v>
      </c>
      <c r="CP24" s="43">
        <f t="shared" si="22"/>
        <v>2.7100271002710027E-3</v>
      </c>
      <c r="CQ24">
        <f>'060513'!AA59</f>
        <v>779</v>
      </c>
      <c r="CR24">
        <f>'060513'!AC59/'060513'!AA59</f>
        <v>8.2156611039794603E-2</v>
      </c>
      <c r="CS24" s="169">
        <f>'060513'!AG59</f>
        <v>-1.9580419580419582E-2</v>
      </c>
      <c r="CT24" s="43">
        <f t="shared" si="23"/>
        <v>-1.9580419580419582E-2</v>
      </c>
      <c r="CU24" s="87">
        <v>21</v>
      </c>
      <c r="CV24" s="89">
        <f t="shared" si="24"/>
        <v>0.91304347826086951</v>
      </c>
      <c r="CW24" s="200">
        <f t="shared" si="25"/>
        <v>1.9493308443719335E-3</v>
      </c>
      <c r="CX24" s="43">
        <f t="shared" si="26"/>
        <v>1.6151227910342687E-2</v>
      </c>
    </row>
    <row r="25" spans="1:102">
      <c r="A25">
        <v>22</v>
      </c>
      <c r="B25" t="s">
        <v>83</v>
      </c>
      <c r="C25" s="116">
        <f>'100512'!D56</f>
        <v>1037.141661392882</v>
      </c>
      <c r="D25" s="43">
        <f>'100512'!F56/'100512'!D56</f>
        <v>3.4389792662297504E-2</v>
      </c>
      <c r="E25" s="43">
        <f>'100512'!I56</f>
        <v>1.1992699016943423E-2</v>
      </c>
      <c r="F25" s="43">
        <f t="shared" si="0"/>
        <v>1.1992699016943423E-2</v>
      </c>
      <c r="G25" s="116">
        <f>'100512'!K56</f>
        <v>1029.2191714836224</v>
      </c>
      <c r="H25" s="43">
        <f>'100512'!M56/'100512'!K56</f>
        <v>2.3671847681213037E-2</v>
      </c>
      <c r="I25" s="43">
        <f>'100512'!P56</f>
        <v>-7.8388142187303424E-3</v>
      </c>
      <c r="J25" s="43">
        <f t="shared" si="1"/>
        <v>-7.8388142187303424E-3</v>
      </c>
      <c r="K25" s="116">
        <f>'100512'!R56</f>
        <v>1552.0442570705616</v>
      </c>
      <c r="L25" s="43">
        <f>'100512'!T56/'100512'!R56</f>
        <v>2.7648794219384942E-2</v>
      </c>
      <c r="M25" s="43">
        <f>'100512'!W56</f>
        <v>-9.3675749229439539E-3</v>
      </c>
      <c r="N25" s="43">
        <f t="shared" si="2"/>
        <v>-9.3675749229439539E-3</v>
      </c>
      <c r="O25" s="116">
        <f>'100512'!Y56</f>
        <v>965.48821409907316</v>
      </c>
      <c r="P25" s="43">
        <f>'100512'!AA56/'100512'!Y56</f>
        <v>3.2842356927635256E-2</v>
      </c>
      <c r="Q25" s="43">
        <f>'100512'!AD56</f>
        <v>3.9595072041861002E-4</v>
      </c>
      <c r="R25" s="43">
        <f t="shared" si="3"/>
        <v>3.9595072041861002E-4</v>
      </c>
      <c r="S25" s="116">
        <f>'111411'!E46</f>
        <v>54</v>
      </c>
      <c r="T25">
        <f>'111411'!F45/'111411'!D45</f>
        <v>5.3803339517625233E-2</v>
      </c>
      <c r="U25" s="169">
        <f>'111411'!I45</f>
        <v>0.03</v>
      </c>
      <c r="V25" s="43" t="str">
        <f t="shared" si="4"/>
        <v>.</v>
      </c>
      <c r="W25" s="116">
        <f>'111411'!J45</f>
        <v>1387</v>
      </c>
      <c r="X25">
        <f>'111411'!L45/'111411'!J45</f>
        <v>3.1002162941600575E-2</v>
      </c>
      <c r="Y25" s="169">
        <f>'111411'!O45</f>
        <v>0</v>
      </c>
      <c r="Z25" s="43">
        <f t="shared" si="5"/>
        <v>0</v>
      </c>
      <c r="AA25" s="116">
        <f>'111411'!P45</f>
        <v>868</v>
      </c>
      <c r="AB25" s="43">
        <f>'111411'!R45/'111411'!P45</f>
        <v>3.9170506912442393E-2</v>
      </c>
      <c r="AC25" s="43">
        <f>'111411'!U45</f>
        <v>0</v>
      </c>
      <c r="AD25" s="43">
        <f t="shared" si="6"/>
        <v>0</v>
      </c>
      <c r="AE25" s="116">
        <f>'111411'!V45</f>
        <v>114</v>
      </c>
      <c r="AF25" s="43">
        <f>'111411'!X45/'111411'!V45</f>
        <v>8.771929824561403E-3</v>
      </c>
      <c r="AG25" s="43">
        <f>'111411'!AA45</f>
        <v>0.06</v>
      </c>
      <c r="AH25" s="43">
        <f t="shared" si="7"/>
        <v>0.06</v>
      </c>
      <c r="AI25">
        <f>'121911'!D45</f>
        <v>708</v>
      </c>
      <c r="AJ25">
        <f>'121911'!F45/'121911'!D45</f>
        <v>6.6384180790960451E-2</v>
      </c>
      <c r="AK25" s="169">
        <f>'121911'!J45</f>
        <v>-5.2950075642965201E-2</v>
      </c>
      <c r="AL25" s="43">
        <f t="shared" si="8"/>
        <v>-5.2950075642965201E-2</v>
      </c>
      <c r="AM25">
        <f>'121911'!K45</f>
        <v>128</v>
      </c>
      <c r="AN25">
        <f>'121911'!M45/'121911'!K45</f>
        <v>0.7578125</v>
      </c>
      <c r="AO25" s="169">
        <f>'121911'!Q45</f>
        <v>-0.5161290322580645</v>
      </c>
      <c r="AP25" s="43" t="str">
        <f t="shared" si="9"/>
        <v>.</v>
      </c>
      <c r="AQ25">
        <f>'121911'!R45</f>
        <v>860</v>
      </c>
      <c r="AR25">
        <f>'121911'!T45/'121911'!R45</f>
        <v>4.3023255813953491E-2</v>
      </c>
      <c r="AS25" s="169">
        <f>'121911'!X45</f>
        <v>3.1591737545565005E-2</v>
      </c>
      <c r="AT25" s="43">
        <f t="shared" si="10"/>
        <v>3.1591737545565005E-2</v>
      </c>
      <c r="AU25">
        <f>'121911'!Y45</f>
        <v>3</v>
      </c>
      <c r="AV25">
        <f>'121911'!AA45/'121911'!Y45</f>
        <v>0</v>
      </c>
      <c r="AW25">
        <f>'121911'!AD45</f>
        <v>0</v>
      </c>
      <c r="AX25" s="43" t="str">
        <f t="shared" si="11"/>
        <v>.</v>
      </c>
      <c r="AY25" s="116">
        <f>'032113'!C45</f>
        <v>72</v>
      </c>
      <c r="AZ25" s="43">
        <f>'032113'!E45/'032113'!C45</f>
        <v>0.58333333333333337</v>
      </c>
      <c r="BA25" s="169">
        <f>'032113'!H45</f>
        <v>6.6666666666666666E-2</v>
      </c>
      <c r="BB25" s="43" t="str">
        <f t="shared" si="12"/>
        <v>.</v>
      </c>
      <c r="BC25" s="116">
        <f>'032113'!I45</f>
        <v>1714</v>
      </c>
      <c r="BD25" s="43">
        <f>'032113'!K45/'032113'!I45</f>
        <v>2.9171528588098016E-3</v>
      </c>
      <c r="BE25" s="43">
        <f>'032113'!N45</f>
        <v>2.9256875365710941E-3</v>
      </c>
      <c r="BF25" s="43">
        <f t="shared" si="13"/>
        <v>2.9256875365710941E-3</v>
      </c>
      <c r="BG25" s="116">
        <f>'032113'!P45</f>
        <v>1581</v>
      </c>
      <c r="BH25" s="43">
        <f>'032113'!R45/'032113'!P45</f>
        <v>0.13725490196078433</v>
      </c>
      <c r="BI25" s="43">
        <f>'032113'!U45</f>
        <v>2.5659824046920823E-2</v>
      </c>
      <c r="BJ25" s="43">
        <f t="shared" si="14"/>
        <v>2.5659824046920823E-2</v>
      </c>
      <c r="BK25" s="116">
        <f>'032113'!W45</f>
        <v>1492</v>
      </c>
      <c r="BL25" s="43">
        <f>'032113'!Y45/'032113'!W45</f>
        <v>0.15147453083109919</v>
      </c>
      <c r="BM25" s="43">
        <f>'032113'!AB45</f>
        <v>3.6334913112164295E-2</v>
      </c>
      <c r="BN25" s="43">
        <f t="shared" si="15"/>
        <v>3.6334913112164295E-2</v>
      </c>
      <c r="BO25" s="116">
        <f>'042313'!C45</f>
        <v>1530</v>
      </c>
      <c r="BP25" s="43">
        <f>'042313'!E45/'042313'!C45</f>
        <v>5.8823529411764705E-2</v>
      </c>
      <c r="BQ25" s="169">
        <f>'042313'!I45</f>
        <v>0</v>
      </c>
      <c r="BR25" s="43">
        <f t="shared" si="16"/>
        <v>0</v>
      </c>
      <c r="BS25" s="116">
        <f>'042313'!K45</f>
        <v>982</v>
      </c>
      <c r="BT25" s="43">
        <f>'042313'!M45/'042313'!K45</f>
        <v>0.56517311608961307</v>
      </c>
      <c r="BU25" s="169">
        <f>'042313'!Q45</f>
        <v>-0.14000000000000001</v>
      </c>
      <c r="BV25" s="43" t="str">
        <f t="shared" si="17"/>
        <v>.</v>
      </c>
      <c r="BW25" s="116">
        <f>'042313'!S45</f>
        <v>967</v>
      </c>
      <c r="BX25" s="43">
        <f>'042313'!U45/'042313'!S45</f>
        <v>0.50465356773526371</v>
      </c>
      <c r="BY25" s="169">
        <f>'042313'!Y45</f>
        <v>0.13</v>
      </c>
      <c r="BZ25" s="43" t="str">
        <f t="shared" si="18"/>
        <v>.</v>
      </c>
      <c r="CA25" s="116">
        <f>'042313'!AA45</f>
        <v>2014</v>
      </c>
      <c r="CB25" s="43">
        <f>'042313'!AC45/'042313'!AA45</f>
        <v>7.2492552135054622E-2</v>
      </c>
      <c r="CC25" s="169">
        <f>'042313'!AG45</f>
        <v>0.03</v>
      </c>
      <c r="CD25" s="43">
        <f t="shared" si="19"/>
        <v>0.03</v>
      </c>
      <c r="CE25">
        <f>'060513'!D60</f>
        <v>189</v>
      </c>
      <c r="CF25">
        <f>'060513'!F60/'060513'!D60</f>
        <v>0.5714285714285714</v>
      </c>
      <c r="CG25" s="169">
        <f>'060513'!J60</f>
        <v>-0.5679012345679012</v>
      </c>
      <c r="CH25" s="43" t="str">
        <f t="shared" si="20"/>
        <v>.</v>
      </c>
      <c r="CI25">
        <f>'060513'!K60</f>
        <v>257</v>
      </c>
      <c r="CJ25">
        <f>'060513'!M60/'060513'!K60</f>
        <v>0.26459143968871596</v>
      </c>
      <c r="CK25" s="169">
        <f>'060513'!Q60</f>
        <v>6.8783068783068779E-2</v>
      </c>
      <c r="CL25" s="43" t="str">
        <f t="shared" si="21"/>
        <v>.</v>
      </c>
      <c r="CM25">
        <f>'060513'!S60</f>
        <v>112</v>
      </c>
      <c r="CN25">
        <f>'060513'!U60/'060513'!S60</f>
        <v>9.8214285714285712E-2</v>
      </c>
      <c r="CO25" s="169">
        <f>'060513'!Y60</f>
        <v>0.18811881188118812</v>
      </c>
      <c r="CP25" s="43" t="str">
        <f t="shared" si="22"/>
        <v>.</v>
      </c>
      <c r="CQ25">
        <f>'060513'!AA60</f>
        <v>82</v>
      </c>
      <c r="CR25">
        <f>'060513'!AC60/'060513'!AA60</f>
        <v>0.15853658536585366</v>
      </c>
      <c r="CS25" s="169">
        <f>'060513'!AG60</f>
        <v>0.14492753623188406</v>
      </c>
      <c r="CT25" s="43" t="str">
        <f t="shared" si="23"/>
        <v>.</v>
      </c>
      <c r="CU25" s="87">
        <v>14</v>
      </c>
      <c r="CV25" s="89">
        <f t="shared" si="24"/>
        <v>0.60869565217391308</v>
      </c>
      <c r="CW25" s="200">
        <f t="shared" si="25"/>
        <v>9.9034113226110585E-3</v>
      </c>
      <c r="CX25" s="43">
        <f t="shared" si="26"/>
        <v>2.7849494863083201E-2</v>
      </c>
    </row>
    <row r="26" spans="1:102">
      <c r="A26">
        <v>23</v>
      </c>
      <c r="B26" t="s">
        <v>85</v>
      </c>
      <c r="C26" s="116">
        <f>'100512'!D57</f>
        <v>1441.8798707169335</v>
      </c>
      <c r="D26" s="43">
        <f>'100512'!F57/'100512'!D57</f>
        <v>4.4793153363362384E-2</v>
      </c>
      <c r="E26" s="43">
        <f>'100512'!I57</f>
        <v>1.4568781218462111E-2</v>
      </c>
      <c r="F26" s="43">
        <f t="shared" si="0"/>
        <v>1.4568781218462111E-2</v>
      </c>
      <c r="G26" s="116">
        <f>'100512'!K57</f>
        <v>1371.5767478165478</v>
      </c>
      <c r="H26" s="43">
        <f>'100512'!M57/'100512'!K57</f>
        <v>2.6315773403214868E-2</v>
      </c>
      <c r="I26" s="43">
        <f>'100512'!P57</f>
        <v>5.0702029759140893E-3</v>
      </c>
      <c r="J26" s="43">
        <f t="shared" si="1"/>
        <v>5.0702029759140893E-3</v>
      </c>
      <c r="K26" s="116">
        <f>'100512'!R57</f>
        <v>1841.6777129175875</v>
      </c>
      <c r="L26" s="43">
        <f>'100512'!T57/'100512'!R57</f>
        <v>3.3138597569145591E-2</v>
      </c>
      <c r="M26" s="43">
        <f>'100512'!W57</f>
        <v>7.1355782776340347E-3</v>
      </c>
      <c r="N26" s="43">
        <f t="shared" si="2"/>
        <v>7.1355782776340347E-3</v>
      </c>
      <c r="O26" s="116">
        <f>'100512'!Y57</f>
        <v>1323.3485195423166</v>
      </c>
      <c r="P26" s="43">
        <f>'100512'!AA57/'100512'!Y57</f>
        <v>4.0822643556775173E-2</v>
      </c>
      <c r="Q26" s="43">
        <f>'100512'!AD57</f>
        <v>1.0918973111860492E-3</v>
      </c>
      <c r="R26" s="43">
        <f t="shared" si="3"/>
        <v>1.0918973111860492E-3</v>
      </c>
      <c r="S26" s="116">
        <f>'111411'!E47</f>
        <v>116</v>
      </c>
      <c r="T26">
        <f>'111411'!F46/'111411'!D46</f>
        <v>2.8911564625850341E-2</v>
      </c>
      <c r="U26" s="169">
        <f>'111411'!I46</f>
        <v>0.02</v>
      </c>
      <c r="V26" s="43">
        <f t="shared" si="4"/>
        <v>0.02</v>
      </c>
      <c r="W26" s="116">
        <f>'111411'!J46</f>
        <v>1306</v>
      </c>
      <c r="X26">
        <f>'111411'!L46/'111411'!J46</f>
        <v>2.5267993874425729E-2</v>
      </c>
      <c r="Y26" s="169">
        <f>'111411'!O46</f>
        <v>0</v>
      </c>
      <c r="Z26" s="43">
        <f t="shared" si="5"/>
        <v>0</v>
      </c>
      <c r="AA26" s="116">
        <f>'111411'!P46</f>
        <v>861</v>
      </c>
      <c r="AB26" s="43">
        <f>'111411'!R46/'111411'!P46</f>
        <v>1.6260162601626018E-2</v>
      </c>
      <c r="AC26" s="43">
        <f>'111411'!U46</f>
        <v>0.01</v>
      </c>
      <c r="AD26" s="43">
        <f t="shared" si="6"/>
        <v>0.01</v>
      </c>
      <c r="AE26" s="116">
        <f>'111411'!V46</f>
        <v>113</v>
      </c>
      <c r="AF26" s="43">
        <f>'111411'!X46/'111411'!V46</f>
        <v>8.8495575221238937E-3</v>
      </c>
      <c r="AG26" s="43">
        <f>'111411'!AA46</f>
        <v>7.0000000000000007E-2</v>
      </c>
      <c r="AH26" s="43">
        <f t="shared" si="7"/>
        <v>7.0000000000000007E-2</v>
      </c>
      <c r="AI26">
        <f>'121911'!D46</f>
        <v>733</v>
      </c>
      <c r="AJ26">
        <f>'121911'!F46/'121911'!D46</f>
        <v>2.0463847203274217E-2</v>
      </c>
      <c r="AK26" s="169">
        <f>'121911'!J46</f>
        <v>-4.178272980501393E-3</v>
      </c>
      <c r="AL26" s="43">
        <f t="shared" si="8"/>
        <v>-4.178272980501393E-3</v>
      </c>
      <c r="AM26">
        <f>'121911'!K46</f>
        <v>138</v>
      </c>
      <c r="AN26">
        <f>'121911'!M46/'121911'!K46</f>
        <v>3.6231884057971016E-2</v>
      </c>
      <c r="AO26" s="169">
        <f>'121911'!Q46</f>
        <v>-1.5037593984962405E-2</v>
      </c>
      <c r="AP26" s="43">
        <f t="shared" si="9"/>
        <v>-1.5037593984962405E-2</v>
      </c>
      <c r="AQ26">
        <f>'121911'!R46</f>
        <v>803</v>
      </c>
      <c r="AR26">
        <f>'121911'!T46/'121911'!R46</f>
        <v>2.2415940224159402E-2</v>
      </c>
      <c r="AS26" s="169">
        <f>'121911'!X46</f>
        <v>1.7834394904458598E-2</v>
      </c>
      <c r="AT26" s="43">
        <f t="shared" si="10"/>
        <v>1.7834394904458598E-2</v>
      </c>
      <c r="AU26">
        <f>'121911'!Y46</f>
        <v>3</v>
      </c>
      <c r="AV26">
        <f>'121911'!AA46/'121911'!Y46</f>
        <v>1</v>
      </c>
      <c r="AW26" t="e">
        <f>'121911'!AD46</f>
        <v>#DIV/0!</v>
      </c>
      <c r="AX26" s="43" t="str">
        <f t="shared" si="11"/>
        <v>.</v>
      </c>
      <c r="AY26" s="116">
        <f>'032113'!C46</f>
        <v>67</v>
      </c>
      <c r="AZ26" s="43">
        <f>'032113'!E46/'032113'!C46</f>
        <v>0.1044776119402985</v>
      </c>
      <c r="BA26" s="169">
        <f>'032113'!H46</f>
        <v>0.1</v>
      </c>
      <c r="BB26" s="43" t="str">
        <f t="shared" si="12"/>
        <v>.</v>
      </c>
      <c r="BC26" s="116">
        <f>'032113'!I46</f>
        <v>1816</v>
      </c>
      <c r="BD26" s="43">
        <f>'032113'!K46/'032113'!I46</f>
        <v>1.6519823788546256E-3</v>
      </c>
      <c r="BE26" s="43">
        <f>'032113'!N46</f>
        <v>2.7578599007170436E-3</v>
      </c>
      <c r="BF26" s="43">
        <f t="shared" si="13"/>
        <v>2.7578599007170436E-3</v>
      </c>
      <c r="BG26" s="116">
        <f>'032113'!P46</f>
        <v>1517</v>
      </c>
      <c r="BH26" s="43">
        <f>'032113'!R46/'032113'!P46</f>
        <v>4.2847725774555041E-2</v>
      </c>
      <c r="BI26" s="43">
        <f>'032113'!U46</f>
        <v>2.4104683195592287E-2</v>
      </c>
      <c r="BJ26" s="43">
        <f t="shared" si="14"/>
        <v>2.4104683195592287E-2</v>
      </c>
      <c r="BK26" s="116">
        <f>'032113'!W46</f>
        <v>1418</v>
      </c>
      <c r="BL26" s="43">
        <f>'032113'!Y46/'032113'!W46</f>
        <v>1.763046544428773E-2</v>
      </c>
      <c r="BM26" s="43">
        <f>'032113'!AB46</f>
        <v>1.0050251256281407E-2</v>
      </c>
      <c r="BN26" s="43">
        <f t="shared" si="15"/>
        <v>1.0050251256281407E-2</v>
      </c>
      <c r="BO26" s="116">
        <f>'042313'!C46</f>
        <v>1594</v>
      </c>
      <c r="BP26" s="43">
        <f>'042313'!E46/'042313'!C46</f>
        <v>5.1442910915934753E-2</v>
      </c>
      <c r="BQ26" s="169">
        <f>'042313'!I46</f>
        <v>0.02</v>
      </c>
      <c r="BR26" s="43">
        <f t="shared" si="16"/>
        <v>0.02</v>
      </c>
      <c r="BS26" s="116">
        <f>'042313'!K46</f>
        <v>1152</v>
      </c>
      <c r="BT26" s="43">
        <f>'042313'!M46/'042313'!K46</f>
        <v>9.8958333333333329E-2</v>
      </c>
      <c r="BU26" s="169">
        <f>'042313'!Q46</f>
        <v>-0.01</v>
      </c>
      <c r="BV26" s="43">
        <f t="shared" si="17"/>
        <v>-0.01</v>
      </c>
      <c r="BW26" s="116">
        <f>'042313'!S46</f>
        <v>1119</v>
      </c>
      <c r="BX26" s="43">
        <f>'042313'!U46/'042313'!S46</f>
        <v>9.472743521000894E-2</v>
      </c>
      <c r="BY26" s="169">
        <f>'042313'!Y46</f>
        <v>-0.01</v>
      </c>
      <c r="BZ26" s="43">
        <f t="shared" si="18"/>
        <v>-0.01</v>
      </c>
      <c r="CA26" s="116">
        <f>'042313'!AA46</f>
        <v>1839</v>
      </c>
      <c r="CB26" s="43">
        <f>'042313'!AC46/'042313'!AA46</f>
        <v>1.794453507340946E-2</v>
      </c>
      <c r="CC26" s="169">
        <f>'042313'!AG46</f>
        <v>0.06</v>
      </c>
      <c r="CD26" s="43">
        <f t="shared" si="19"/>
        <v>0.06</v>
      </c>
      <c r="CE26">
        <f>'060513'!D61</f>
        <v>298</v>
      </c>
      <c r="CF26">
        <f>'060513'!F61/'060513'!D61</f>
        <v>3.3557046979865772E-2</v>
      </c>
      <c r="CG26" s="169">
        <f>'060513'!J61</f>
        <v>6.9444444444444441E-3</v>
      </c>
      <c r="CH26" s="43">
        <f t="shared" si="20"/>
        <v>6.9444444444444441E-3</v>
      </c>
      <c r="CI26">
        <f>'060513'!K61</f>
        <v>271</v>
      </c>
      <c r="CJ26">
        <f>'060513'!M61/'060513'!K61</f>
        <v>8.4870848708487087E-2</v>
      </c>
      <c r="CK26" s="169">
        <f>'060513'!Q61</f>
        <v>4.4354838709677422E-2</v>
      </c>
      <c r="CL26" s="43">
        <f t="shared" si="21"/>
        <v>4.4354838709677422E-2</v>
      </c>
      <c r="CM26">
        <f>'060513'!S61</f>
        <v>152</v>
      </c>
      <c r="CN26">
        <f>'060513'!U61/'060513'!S61</f>
        <v>9.8684210526315791E-2</v>
      </c>
      <c r="CO26" s="169">
        <f>'060513'!Y61</f>
        <v>0.24817518248175183</v>
      </c>
      <c r="CP26" s="43" t="str">
        <f t="shared" si="22"/>
        <v>.</v>
      </c>
      <c r="CQ26">
        <f>'060513'!AA61</f>
        <v>180</v>
      </c>
      <c r="CR26">
        <f>'060513'!AC61/'060513'!AA61</f>
        <v>6.1111111111111109E-2</v>
      </c>
      <c r="CS26" s="169">
        <f>'060513'!AG61</f>
        <v>0.17751479289940827</v>
      </c>
      <c r="CT26" s="43" t="str">
        <f t="shared" si="23"/>
        <v>.</v>
      </c>
      <c r="CU26" s="87">
        <v>20</v>
      </c>
      <c r="CV26" s="89">
        <f t="shared" si="24"/>
        <v>0.86956521739130432</v>
      </c>
      <c r="CW26" s="200">
        <f t="shared" si="25"/>
        <v>1.5161918869674071E-2</v>
      </c>
      <c r="CX26" s="43">
        <f t="shared" si="26"/>
        <v>2.3319378190084537E-2</v>
      </c>
    </row>
    <row r="27" spans="1:102">
      <c r="A27">
        <v>24</v>
      </c>
      <c r="B27" t="s">
        <v>87</v>
      </c>
      <c r="C27" s="116">
        <f>'100512'!D58</f>
        <v>4743.0258905162291</v>
      </c>
      <c r="D27" s="43">
        <f>'100512'!F58/'100512'!D58</f>
        <v>6.0972172936397733E-3</v>
      </c>
      <c r="E27" s="43">
        <f>'100512'!I58</f>
        <v>1.9151273359724998E-3</v>
      </c>
      <c r="F27" s="43">
        <f t="shared" si="0"/>
        <v>1.9151273359724998E-3</v>
      </c>
      <c r="G27" s="116">
        <f>'100512'!K58</f>
        <v>4447.4288286007622</v>
      </c>
      <c r="H27" s="43">
        <f>'100512'!M58/'100512'!K58</f>
        <v>7.7099373766513438E-3</v>
      </c>
      <c r="I27" s="43">
        <f>'100512'!P58</f>
        <v>-1.2321779408869899E-3</v>
      </c>
      <c r="J27" s="43">
        <f t="shared" si="1"/>
        <v>-1.2321779408869899E-3</v>
      </c>
      <c r="K27" s="116">
        <f>'100512'!R58</f>
        <v>5927.0981470804909</v>
      </c>
      <c r="L27" s="43">
        <f>'100512'!T58/'100512'!R58</f>
        <v>8.6879922454314758E-3</v>
      </c>
      <c r="M27" s="43">
        <f>'100512'!W58</f>
        <v>-1.4180188152845309E-3</v>
      </c>
      <c r="N27" s="43">
        <f t="shared" si="2"/>
        <v>-1.4180188152845309E-3</v>
      </c>
      <c r="O27" s="116">
        <f>'100512'!Y58</f>
        <v>3962.6994526501089</v>
      </c>
      <c r="P27" s="43">
        <f>'100512'!AA58/'100512'!Y58</f>
        <v>5.9272929169460996E-3</v>
      </c>
      <c r="Q27" s="43">
        <f>'100512'!AD58</f>
        <v>9.4693036446189818E-4</v>
      </c>
      <c r="R27" s="43">
        <f t="shared" si="3"/>
        <v>9.4693036446189818E-4</v>
      </c>
      <c r="S27" s="116">
        <f>'111411'!E48</f>
        <v>256</v>
      </c>
      <c r="T27">
        <f>'111411'!F47/'111411'!D47</f>
        <v>1.0486177311725452E-2</v>
      </c>
      <c r="U27" s="169">
        <f>'111411'!I47</f>
        <v>0.01</v>
      </c>
      <c r="V27" s="43">
        <f t="shared" si="4"/>
        <v>0.01</v>
      </c>
      <c r="W27" s="116">
        <f>'111411'!J47</f>
        <v>5311</v>
      </c>
      <c r="X27">
        <f>'111411'!L47/'111411'!J47</f>
        <v>7.7198267746187155E-3</v>
      </c>
      <c r="Y27" s="169">
        <f>'111411'!O47</f>
        <v>0</v>
      </c>
      <c r="Z27" s="43">
        <f t="shared" si="5"/>
        <v>0</v>
      </c>
      <c r="AA27" s="116">
        <f>'111411'!P47</f>
        <v>4461</v>
      </c>
      <c r="AB27" s="43">
        <f>'111411'!R47/'111411'!P47</f>
        <v>1.882985877605918E-2</v>
      </c>
      <c r="AC27" s="43">
        <f>'111411'!U47</f>
        <v>0.01</v>
      </c>
      <c r="AD27" s="43">
        <f t="shared" si="6"/>
        <v>0.01</v>
      </c>
      <c r="AE27" s="116">
        <f>'111411'!V47</f>
        <v>257</v>
      </c>
      <c r="AF27" s="43">
        <f>'111411'!X47/'111411'!V47</f>
        <v>1.1673151750972763E-2</v>
      </c>
      <c r="AG27" s="43">
        <f>'111411'!AA47</f>
        <v>0.05</v>
      </c>
      <c r="AH27" s="43">
        <f t="shared" si="7"/>
        <v>0.05</v>
      </c>
      <c r="AI27">
        <f>'121911'!D47</f>
        <v>1715</v>
      </c>
      <c r="AJ27">
        <f>'121911'!F47/'121911'!D47</f>
        <v>1.1078717201166181E-2</v>
      </c>
      <c r="AK27" s="169">
        <f>'121911'!J47</f>
        <v>1.7688679245283018E-2</v>
      </c>
      <c r="AL27" s="43">
        <f t="shared" si="8"/>
        <v>1.7688679245283018E-2</v>
      </c>
      <c r="AM27">
        <f>'121911'!K47</f>
        <v>567</v>
      </c>
      <c r="AN27">
        <f>'121911'!M47/'121911'!K47</f>
        <v>7.0546737213403876E-3</v>
      </c>
      <c r="AO27" s="169">
        <f>'121911'!Q47</f>
        <v>2.1314387211367674E-2</v>
      </c>
      <c r="AP27" s="43">
        <f t="shared" si="9"/>
        <v>2.1314387211367674E-2</v>
      </c>
      <c r="AQ27">
        <f>'121911'!R47</f>
        <v>4136</v>
      </c>
      <c r="AR27">
        <f>'121911'!T47/'121911'!R47</f>
        <v>1.9584139264990329E-2</v>
      </c>
      <c r="AS27" s="169">
        <f>'121911'!X47</f>
        <v>2.2934648581997535E-2</v>
      </c>
      <c r="AT27" s="43">
        <f t="shared" si="10"/>
        <v>2.2934648581997535E-2</v>
      </c>
      <c r="AU27">
        <f>'121911'!Y47</f>
        <v>6</v>
      </c>
      <c r="AV27">
        <f>'121911'!AA47/'121911'!Y47</f>
        <v>0.33333333333333331</v>
      </c>
      <c r="AW27">
        <f>'121911'!AD47</f>
        <v>0</v>
      </c>
      <c r="AX27" s="43" t="str">
        <f t="shared" si="11"/>
        <v>.</v>
      </c>
      <c r="AY27" s="116">
        <f>'032113'!C47</f>
        <v>274</v>
      </c>
      <c r="AZ27" s="43">
        <f>'032113'!E47/'032113'!C47</f>
        <v>7.2992700729927001E-2</v>
      </c>
      <c r="BA27" s="169">
        <f>'032113'!H47</f>
        <v>1.1811023622047244E-2</v>
      </c>
      <c r="BB27" s="43">
        <f t="shared" si="12"/>
        <v>1.1811023622047244E-2</v>
      </c>
      <c r="BC27" s="116">
        <f>'032113'!I47</f>
        <v>6482</v>
      </c>
      <c r="BD27" s="43">
        <f>'032113'!K47/'032113'!I47</f>
        <v>1.5427337241592102E-3</v>
      </c>
      <c r="BE27" s="43">
        <f>'032113'!N47</f>
        <v>2.3176761433868973E-3</v>
      </c>
      <c r="BF27" s="43">
        <f t="shared" si="13"/>
        <v>2.3176761433868973E-3</v>
      </c>
      <c r="BG27" s="116">
        <f>'032113'!P47</f>
        <v>3486</v>
      </c>
      <c r="BH27" s="43">
        <f>'032113'!R47/'032113'!P47</f>
        <v>0.17670682730923695</v>
      </c>
      <c r="BI27" s="43">
        <f>'032113'!U47</f>
        <v>5.9581881533101046E-2</v>
      </c>
      <c r="BJ27" s="43">
        <f t="shared" si="14"/>
        <v>5.9581881533101046E-2</v>
      </c>
      <c r="BK27" s="116">
        <f>'032113'!W47</f>
        <v>4665</v>
      </c>
      <c r="BL27" s="43">
        <f>'032113'!Y47/'032113'!W47</f>
        <v>0.10996784565916398</v>
      </c>
      <c r="BM27" s="43">
        <f>'032113'!AB47</f>
        <v>3.9739884393063585E-2</v>
      </c>
      <c r="BN27" s="43">
        <f t="shared" si="15"/>
        <v>3.9739884393063585E-2</v>
      </c>
      <c r="BO27" s="116">
        <f>'042313'!C47</f>
        <v>4021</v>
      </c>
      <c r="BP27" s="43">
        <f>'042313'!E47/'042313'!C47</f>
        <v>3.7304153195722459E-2</v>
      </c>
      <c r="BQ27" s="169">
        <f>'042313'!I47</f>
        <v>0.04</v>
      </c>
      <c r="BR27" s="43">
        <f t="shared" si="16"/>
        <v>0.04</v>
      </c>
      <c r="BS27" s="116">
        <f>'042313'!K47</f>
        <v>1599</v>
      </c>
      <c r="BT27" s="43">
        <f>'042313'!M47/'042313'!K47</f>
        <v>0.17636022514071295</v>
      </c>
      <c r="BU27" s="169">
        <f>'042313'!Q47</f>
        <v>-0.03</v>
      </c>
      <c r="BV27" s="43">
        <f t="shared" si="17"/>
        <v>-0.03</v>
      </c>
      <c r="BW27" s="116">
        <f>'042313'!S47</f>
        <v>1709</v>
      </c>
      <c r="BX27" s="43">
        <f>'042313'!U47/'042313'!S47</f>
        <v>6.6705675833820949E-2</v>
      </c>
      <c r="BY27" s="169">
        <f>'042313'!Y47</f>
        <v>0.01</v>
      </c>
      <c r="BZ27" s="43">
        <f t="shared" si="18"/>
        <v>0.01</v>
      </c>
      <c r="CA27" s="116">
        <f>'042313'!AA47</f>
        <v>9722</v>
      </c>
      <c r="CB27" s="43">
        <f>'042313'!AC47/'042313'!AA47</f>
        <v>3.6103682369882741E-2</v>
      </c>
      <c r="CC27" s="169">
        <f>'042313'!AG47</f>
        <v>0.03</v>
      </c>
      <c r="CD27" s="43">
        <f t="shared" si="19"/>
        <v>0.03</v>
      </c>
      <c r="CE27">
        <f>'060513'!D62</f>
        <v>449</v>
      </c>
      <c r="CF27">
        <f>'060513'!F62/'060513'!D62</f>
        <v>2.0044543429844099E-2</v>
      </c>
      <c r="CG27" s="169">
        <f>'060513'!J62</f>
        <v>4.5454545454545452E-3</v>
      </c>
      <c r="CH27" s="43">
        <f t="shared" si="20"/>
        <v>4.5454545454545452E-3</v>
      </c>
      <c r="CI27">
        <f>'060513'!K62</f>
        <v>609</v>
      </c>
      <c r="CJ27">
        <f>'060513'!M62/'060513'!K62</f>
        <v>6.0755336617405585E-2</v>
      </c>
      <c r="CK27" s="169">
        <f>'060513'!Q62</f>
        <v>1.5734265734265736E-2</v>
      </c>
      <c r="CL27" s="43">
        <f t="shared" si="21"/>
        <v>1.5734265734265736E-2</v>
      </c>
      <c r="CM27">
        <f>'060513'!S62</f>
        <v>770</v>
      </c>
      <c r="CN27">
        <f>'060513'!U62/'060513'!S62</f>
        <v>2.0779220779220779E-2</v>
      </c>
      <c r="CO27" s="169">
        <f>'060513'!Y62</f>
        <v>4.2440318302387266E-2</v>
      </c>
      <c r="CP27" s="43">
        <f t="shared" si="22"/>
        <v>4.2440318302387266E-2</v>
      </c>
      <c r="CQ27">
        <f>'060513'!AA62</f>
        <v>692</v>
      </c>
      <c r="CR27">
        <f>'060513'!AC62/'060513'!AA62</f>
        <v>2.7456647398843931E-2</v>
      </c>
      <c r="CS27" s="169">
        <f>'060513'!AG62</f>
        <v>7.1322436849925702E-2</v>
      </c>
      <c r="CT27" s="43">
        <f t="shared" si="23"/>
        <v>7.1322436849925702E-2</v>
      </c>
      <c r="CU27" s="87">
        <v>23</v>
      </c>
      <c r="CV27" s="89">
        <f t="shared" si="24"/>
        <v>1</v>
      </c>
      <c r="CW27" s="200">
        <f t="shared" si="25"/>
        <v>2.0754853128054428E-2</v>
      </c>
      <c r="CX27" s="43">
        <f t="shared" si="26"/>
        <v>2.1515935462696589E-2</v>
      </c>
    </row>
    <row r="28" spans="1:102">
      <c r="A28">
        <v>25</v>
      </c>
      <c r="B28" t="s">
        <v>89</v>
      </c>
      <c r="C28" s="116">
        <f>'100512'!D59</f>
        <v>335.74874182563366</v>
      </c>
      <c r="D28" s="43">
        <f>'100512'!F59/'100512'!D59</f>
        <v>0.13781381554117297</v>
      </c>
      <c r="E28" s="43">
        <f>'100512'!I59</f>
        <v>4.1833103771845292E-2</v>
      </c>
      <c r="F28" s="43">
        <f t="shared" si="0"/>
        <v>4.1833103771845292E-2</v>
      </c>
      <c r="G28" s="116">
        <f>'100512'!K59</f>
        <v>438.94748815099223</v>
      </c>
      <c r="H28" s="43">
        <f>'100512'!M59/'100512'!K59</f>
        <v>6.9894436791961639E-2</v>
      </c>
      <c r="I28" s="43">
        <f>'100512'!P59</f>
        <v>3.5980472799537972E-3</v>
      </c>
      <c r="J28" s="43">
        <f t="shared" si="1"/>
        <v>3.5980472799537972E-3</v>
      </c>
      <c r="K28" s="116">
        <f>'100512'!R59</f>
        <v>468.05744130553154</v>
      </c>
      <c r="L28" s="43">
        <f>'100512'!T59/'100512'!R59</f>
        <v>9.3718744316592301E-2</v>
      </c>
      <c r="M28" s="43">
        <f>'100512'!W59</f>
        <v>2.5901152721059854E-2</v>
      </c>
      <c r="N28" s="43">
        <f t="shared" si="2"/>
        <v>2.5901152721059854E-2</v>
      </c>
      <c r="O28" s="116">
        <f>'100512'!Y59</f>
        <v>495.33743158126362</v>
      </c>
      <c r="P28" s="43">
        <f>'100512'!AA59/'100512'!Y59</f>
        <v>6.875659783657477E-2</v>
      </c>
      <c r="Q28" s="43">
        <f>'100512'!AD59</f>
        <v>-2.9578662770644332E-2</v>
      </c>
      <c r="R28" s="43">
        <f t="shared" si="3"/>
        <v>-2.9578662770644332E-2</v>
      </c>
      <c r="S28" s="116">
        <f>'111411'!E49</f>
        <v>31</v>
      </c>
      <c r="T28">
        <f>'111411'!F48/'111411'!D48</f>
        <v>0.28888888888888886</v>
      </c>
      <c r="U28" s="169">
        <f>'111411'!I48</f>
        <v>0.26</v>
      </c>
      <c r="V28" s="43" t="str">
        <f t="shared" si="4"/>
        <v>.</v>
      </c>
      <c r="W28" s="116">
        <f>'111411'!J48</f>
        <v>230</v>
      </c>
      <c r="X28">
        <f>'111411'!L48/'111411'!J48</f>
        <v>0.3</v>
      </c>
      <c r="Y28" s="169">
        <f>'111411'!O48</f>
        <v>-0.08</v>
      </c>
      <c r="Z28" s="43" t="str">
        <f t="shared" si="5"/>
        <v>.</v>
      </c>
      <c r="AA28" s="116">
        <f>'111411'!P48</f>
        <v>237</v>
      </c>
      <c r="AB28" s="43">
        <f>'111411'!R48/'111411'!P48</f>
        <v>0.67510548523206748</v>
      </c>
      <c r="AC28" s="43">
        <f>'111411'!U48</f>
        <v>0.21</v>
      </c>
      <c r="AD28" s="43" t="str">
        <f t="shared" si="6"/>
        <v>.</v>
      </c>
      <c r="AE28" s="116">
        <f>'111411'!V48</f>
        <v>63</v>
      </c>
      <c r="AF28" s="43">
        <f>'111411'!X48/'111411'!V48</f>
        <v>0.14285714285714285</v>
      </c>
      <c r="AG28" s="43">
        <f>'111411'!AA48</f>
        <v>-0.09</v>
      </c>
      <c r="AH28" s="43" t="str">
        <f t="shared" si="7"/>
        <v>.</v>
      </c>
      <c r="AI28">
        <f>'121911'!D48</f>
        <v>102</v>
      </c>
      <c r="AJ28">
        <f>'121911'!F48/'121911'!D48</f>
        <v>0.67647058823529416</v>
      </c>
      <c r="AK28" s="169">
        <f>'121911'!J48</f>
        <v>-1.2121212121212122</v>
      </c>
      <c r="AL28" s="43" t="str">
        <f t="shared" si="8"/>
        <v>.</v>
      </c>
      <c r="AM28">
        <f>'121911'!K48</f>
        <v>74</v>
      </c>
      <c r="AN28">
        <f>'121911'!M48/'121911'!K48</f>
        <v>0.3108108108108108</v>
      </c>
      <c r="AO28" s="169">
        <f>'121911'!Q48</f>
        <v>-5.8823529411764705E-2</v>
      </c>
      <c r="AP28" s="43" t="str">
        <f t="shared" si="9"/>
        <v>.</v>
      </c>
      <c r="AQ28">
        <f>'121911'!R48</f>
        <v>144</v>
      </c>
      <c r="AR28">
        <f>'121911'!T48/'121911'!R48</f>
        <v>0.25694444444444442</v>
      </c>
      <c r="AS28" s="169">
        <f>'121911'!X48</f>
        <v>0.20560747663551401</v>
      </c>
      <c r="AT28" s="43" t="str">
        <f t="shared" si="10"/>
        <v>.</v>
      </c>
      <c r="AU28">
        <f>'121911'!Y48</f>
        <v>29</v>
      </c>
      <c r="AV28">
        <f>'121911'!AA48/'121911'!Y48</f>
        <v>1.3793103448275863</v>
      </c>
      <c r="AW28">
        <f>'121911'!AD48</f>
        <v>1.2727272727272727</v>
      </c>
      <c r="AX28" s="43" t="str">
        <f t="shared" si="11"/>
        <v>.</v>
      </c>
      <c r="AY28" s="116">
        <f>'032113'!C48</f>
        <v>148</v>
      </c>
      <c r="AZ28" s="43">
        <f>'032113'!E48/'032113'!C48</f>
        <v>0.35810810810810811</v>
      </c>
      <c r="BA28" s="169">
        <f>'032113'!H48</f>
        <v>0.14736842105263157</v>
      </c>
      <c r="BB28" s="43" t="str">
        <f t="shared" si="12"/>
        <v>.</v>
      </c>
      <c r="BC28" s="116">
        <f>'032113'!I48</f>
        <v>197</v>
      </c>
      <c r="BD28" s="43">
        <f>'032113'!K48/'032113'!I48</f>
        <v>2.030456852791878E-2</v>
      </c>
      <c r="BE28" s="43">
        <f>'032113'!N48</f>
        <v>4.145077720207254E-2</v>
      </c>
      <c r="BF28" s="43">
        <f t="shared" si="13"/>
        <v>4.145077720207254E-2</v>
      </c>
      <c r="BG28" s="116">
        <f>'032113'!P48</f>
        <v>490</v>
      </c>
      <c r="BH28" s="43">
        <f>'032113'!R48/'032113'!P48</f>
        <v>0.37551020408163266</v>
      </c>
      <c r="BI28" s="43">
        <f>'032113'!U48</f>
        <v>2.2875816993464051E-2</v>
      </c>
      <c r="BJ28" s="43" t="str">
        <f t="shared" si="14"/>
        <v>.</v>
      </c>
      <c r="BK28" s="116">
        <f>'032113'!W48</f>
        <v>299</v>
      </c>
      <c r="BL28" s="43">
        <f>'032113'!Y48/'032113'!W48</f>
        <v>0.15050167224080269</v>
      </c>
      <c r="BM28" s="43">
        <f>'032113'!AB48</f>
        <v>8.6614173228346455E-2</v>
      </c>
      <c r="BN28" s="43">
        <f t="shared" si="15"/>
        <v>8.6614173228346455E-2</v>
      </c>
      <c r="BO28" s="116">
        <f>'042313'!C48</f>
        <v>366</v>
      </c>
      <c r="BP28" s="43">
        <f>'042313'!E48/'042313'!C48</f>
        <v>0.49453551912568305</v>
      </c>
      <c r="BQ28" s="169">
        <f>'042313'!I48</f>
        <v>0.02</v>
      </c>
      <c r="BR28" s="43" t="str">
        <f t="shared" si="16"/>
        <v>.</v>
      </c>
      <c r="BS28" s="116">
        <f>'042313'!K48</f>
        <v>402</v>
      </c>
      <c r="BT28" s="43">
        <f>'042313'!M48/'042313'!K48</f>
        <v>0.25870646766169153</v>
      </c>
      <c r="BU28" s="169">
        <f>'042313'!Q48</f>
        <v>-0.09</v>
      </c>
      <c r="BV28" s="43" t="str">
        <f t="shared" si="17"/>
        <v>.</v>
      </c>
      <c r="BW28" s="116">
        <f>'042313'!S48</f>
        <v>255</v>
      </c>
      <c r="BX28" s="43">
        <f>'042313'!U48/'042313'!S48</f>
        <v>0.36078431372549019</v>
      </c>
      <c r="BY28" s="169">
        <f>'042313'!Y48</f>
        <v>0.11</v>
      </c>
      <c r="BZ28" s="43" t="str">
        <f t="shared" si="18"/>
        <v>.</v>
      </c>
      <c r="CA28" s="116">
        <f>'042313'!AA48</f>
        <v>543</v>
      </c>
      <c r="CB28" s="43">
        <f>'042313'!AC48/'042313'!AA48</f>
        <v>0.68508287292817682</v>
      </c>
      <c r="CC28" s="169">
        <f>'042313'!AG48</f>
        <v>0.61</v>
      </c>
      <c r="CD28" s="43" t="str">
        <f t="shared" si="19"/>
        <v>.</v>
      </c>
      <c r="CE28">
        <f>'060513'!D63</f>
        <v>167</v>
      </c>
      <c r="CF28">
        <f>'060513'!F63/'060513'!D63</f>
        <v>0.28742514970059879</v>
      </c>
      <c r="CG28" s="169">
        <f>'060513'!J63</f>
        <v>-7.5630252100840331E-2</v>
      </c>
      <c r="CH28" s="43" t="str">
        <f t="shared" si="20"/>
        <v>.</v>
      </c>
      <c r="CI28">
        <f>'060513'!K63</f>
        <v>140</v>
      </c>
      <c r="CJ28">
        <f>'060513'!M63/'060513'!K63</f>
        <v>0.41428571428571431</v>
      </c>
      <c r="CK28" s="169">
        <f>'060513'!Q63</f>
        <v>-3.6585365853658534E-2</v>
      </c>
      <c r="CL28" s="43" t="str">
        <f t="shared" si="21"/>
        <v>.</v>
      </c>
      <c r="CM28">
        <f>'060513'!S63</f>
        <v>86</v>
      </c>
      <c r="CN28">
        <f>'060513'!U63/'060513'!S63</f>
        <v>0.67441860465116277</v>
      </c>
      <c r="CO28" s="169">
        <f>'060513'!Y63</f>
        <v>3.5714285714285712E-2</v>
      </c>
      <c r="CP28" s="43" t="str">
        <f t="shared" si="22"/>
        <v>.</v>
      </c>
      <c r="CQ28">
        <f>'060513'!AA63</f>
        <v>134</v>
      </c>
      <c r="CR28">
        <f>'060513'!AC63/'060513'!AA63</f>
        <v>0.58208955223880599</v>
      </c>
      <c r="CS28" s="169">
        <f>'060513'!AG63</f>
        <v>-0.14285714285714285</v>
      </c>
      <c r="CT28" s="43" t="str">
        <f t="shared" si="23"/>
        <v>.</v>
      </c>
      <c r="CU28" s="87">
        <v>6</v>
      </c>
      <c r="CV28" s="89">
        <f t="shared" si="24"/>
        <v>0.2608695652173913</v>
      </c>
      <c r="CW28" s="200">
        <f t="shared" si="25"/>
        <v>2.8303098572105601E-2</v>
      </c>
      <c r="CX28" s="43">
        <f t="shared" si="26"/>
        <v>3.9300155523829254E-2</v>
      </c>
    </row>
    <row r="29" spans="1:102">
      <c r="A29">
        <v>26</v>
      </c>
      <c r="B29" t="s">
        <v>91</v>
      </c>
      <c r="C29" s="116">
        <f>'100512'!D60</f>
        <v>2703.2373014796735</v>
      </c>
      <c r="D29" s="43">
        <f>'100512'!F60/'100512'!D60</f>
        <v>6.0622056247907159E-3</v>
      </c>
      <c r="E29" s="43">
        <f>'100512'!I60</f>
        <v>3.3164001919828131E-3</v>
      </c>
      <c r="F29" s="43">
        <f t="shared" si="0"/>
        <v>3.3164001919828131E-3</v>
      </c>
      <c r="G29" s="116">
        <f>'100512'!K60</f>
        <v>2746.3731593603648</v>
      </c>
      <c r="H29" s="43">
        <f>'100512'!M60/'100512'!K60</f>
        <v>7.2283537026649964E-3</v>
      </c>
      <c r="I29" s="43">
        <f>'100512'!P60</f>
        <v>-6.2953829742176453E-4</v>
      </c>
      <c r="J29" s="43">
        <f t="shared" si="1"/>
        <v>-6.2953829742176453E-4</v>
      </c>
      <c r="K29" s="116">
        <f>'100512'!R60</f>
        <v>4007.2071802632845</v>
      </c>
      <c r="L29" s="43">
        <f>'100512'!T60/'100512'!R60</f>
        <v>7.6151062117569999E-3</v>
      </c>
      <c r="M29" s="43">
        <f>'100512'!W60</f>
        <v>-1.7943110979752681E-3</v>
      </c>
      <c r="N29" s="43">
        <f t="shared" si="2"/>
        <v>-1.7943110979752681E-3</v>
      </c>
      <c r="O29" s="116">
        <f>'100512'!Y60</f>
        <v>2580.582085293066</v>
      </c>
      <c r="P29" s="43">
        <f>'100512'!AA60/'100512'!Y60</f>
        <v>6.3712975347994848E-3</v>
      </c>
      <c r="Q29" s="43">
        <f>'100512'!AD60</f>
        <v>1.1699605675839658E-3</v>
      </c>
      <c r="R29" s="43">
        <f t="shared" si="3"/>
        <v>1.1699605675839658E-3</v>
      </c>
      <c r="S29" s="116">
        <f>'111411'!E50</f>
        <v>225</v>
      </c>
      <c r="T29">
        <f>'111411'!F49/'111411'!D49</f>
        <v>1.0373443983402489E-2</v>
      </c>
      <c r="U29" s="169">
        <f>'111411'!I49</f>
        <v>0.01</v>
      </c>
      <c r="V29" s="43">
        <f t="shared" si="4"/>
        <v>0.01</v>
      </c>
      <c r="W29" s="116">
        <f>'111411'!J49</f>
        <v>1729</v>
      </c>
      <c r="X29">
        <f>'111411'!L49/'111411'!J49</f>
        <v>1.098901098901099E-2</v>
      </c>
      <c r="Y29" s="169">
        <f>'111411'!O49</f>
        <v>0.01</v>
      </c>
      <c r="Z29" s="43">
        <f t="shared" si="5"/>
        <v>0.01</v>
      </c>
      <c r="AA29" s="116">
        <f>'111411'!P49</f>
        <v>1518</v>
      </c>
      <c r="AB29" s="43">
        <f>'111411'!R49/'111411'!P49</f>
        <v>1.3175230566534914E-2</v>
      </c>
      <c r="AC29" s="43">
        <f>'111411'!U49</f>
        <v>0</v>
      </c>
      <c r="AD29" s="43">
        <f t="shared" si="6"/>
        <v>0</v>
      </c>
      <c r="AE29" s="116">
        <f>'111411'!V49</f>
        <v>197</v>
      </c>
      <c r="AF29" s="43">
        <f>'111411'!X49/'111411'!V49</f>
        <v>3.553299492385787E-2</v>
      </c>
      <c r="AG29" s="43">
        <f>'111411'!AA49</f>
        <v>0.01</v>
      </c>
      <c r="AH29" s="43">
        <f t="shared" si="7"/>
        <v>0.01</v>
      </c>
      <c r="AI29">
        <f>'121911'!D49</f>
        <v>1723</v>
      </c>
      <c r="AJ29">
        <f>'121911'!F49/'121911'!D49</f>
        <v>3.5983749274521186E-2</v>
      </c>
      <c r="AK29" s="169">
        <f>'121911'!J49</f>
        <v>-2.2275737507525588E-2</v>
      </c>
      <c r="AL29" s="43">
        <f t="shared" si="8"/>
        <v>-2.2275737507525588E-2</v>
      </c>
      <c r="AM29">
        <f>'121911'!K49</f>
        <v>274</v>
      </c>
      <c r="AN29">
        <f>'121911'!M49/'121911'!K49</f>
        <v>2.9197080291970802E-2</v>
      </c>
      <c r="AO29" s="169">
        <f>'121911'!Q49</f>
        <v>1.1278195488721804E-2</v>
      </c>
      <c r="AP29" s="43">
        <f t="shared" si="9"/>
        <v>1.1278195488721804E-2</v>
      </c>
      <c r="AQ29">
        <f>'121911'!R49</f>
        <v>2061</v>
      </c>
      <c r="AR29">
        <f>'121911'!T49/'121911'!R49</f>
        <v>1.4556040756914119E-2</v>
      </c>
      <c r="AS29" s="169">
        <f>'121911'!X49</f>
        <v>2.9542097488921715E-3</v>
      </c>
      <c r="AT29" s="43">
        <f t="shared" si="10"/>
        <v>2.9542097488921715E-3</v>
      </c>
      <c r="AU29">
        <f>'121911'!Y49</f>
        <v>6</v>
      </c>
      <c r="AV29">
        <f>'121911'!AA49/'121911'!Y49</f>
        <v>0.83333333333333337</v>
      </c>
      <c r="AW29">
        <f>'121911'!AD49</f>
        <v>3</v>
      </c>
      <c r="AX29" s="43" t="str">
        <f t="shared" si="11"/>
        <v>.</v>
      </c>
      <c r="AY29" s="116">
        <f>'032113'!C49</f>
        <v>40</v>
      </c>
      <c r="AZ29" s="43">
        <f>'032113'!E49/'032113'!C49</f>
        <v>0.05</v>
      </c>
      <c r="BA29" s="169">
        <f>'032113'!H49</f>
        <v>0.13157894736842105</v>
      </c>
      <c r="BB29" s="43" t="str">
        <f t="shared" si="12"/>
        <v>.</v>
      </c>
      <c r="BC29" s="116">
        <f>'032113'!I49</f>
        <v>3765</v>
      </c>
      <c r="BD29" s="43">
        <f>'032113'!K49/'032113'!I49</f>
        <v>7.9681274900398409E-4</v>
      </c>
      <c r="BE29" s="43">
        <f>'032113'!N49</f>
        <v>4.2530568846358323E-3</v>
      </c>
      <c r="BF29" s="43">
        <f t="shared" si="13"/>
        <v>4.2530568846358323E-3</v>
      </c>
      <c r="BG29" s="116">
        <f>'032113'!P49</f>
        <v>1334</v>
      </c>
      <c r="BH29" s="43">
        <f>'032113'!R49/'032113'!P49</f>
        <v>8.395802098950525E-2</v>
      </c>
      <c r="BI29" s="43">
        <f>'032113'!U49</f>
        <v>2.1276595744680851E-2</v>
      </c>
      <c r="BJ29" s="43">
        <f t="shared" si="14"/>
        <v>2.1276595744680851E-2</v>
      </c>
      <c r="BK29" s="116">
        <f>'032113'!W49</f>
        <v>1672</v>
      </c>
      <c r="BL29" s="43">
        <f>'032113'!Y49/'032113'!W49</f>
        <v>3.9473684210526314E-2</v>
      </c>
      <c r="BM29" s="43">
        <f>'032113'!AB49</f>
        <v>1.8057285180572851E-2</v>
      </c>
      <c r="BN29" s="43">
        <f t="shared" si="15"/>
        <v>1.8057285180572851E-2</v>
      </c>
      <c r="BO29" s="116">
        <f>'042313'!C49</f>
        <v>1806</v>
      </c>
      <c r="BP29" s="43">
        <f>'042313'!E49/'042313'!C49</f>
        <v>4.8726467331118496E-2</v>
      </c>
      <c r="BQ29" s="169">
        <f>'042313'!I49</f>
        <v>0</v>
      </c>
      <c r="BR29" s="43">
        <f t="shared" si="16"/>
        <v>0</v>
      </c>
      <c r="BS29" s="116">
        <f>'042313'!K49</f>
        <v>318</v>
      </c>
      <c r="BT29" s="43">
        <f>'042313'!M49/'042313'!K49</f>
        <v>5.9748427672955975E-2</v>
      </c>
      <c r="BU29" s="169">
        <f>'042313'!Q49</f>
        <v>-0.03</v>
      </c>
      <c r="BV29" s="43">
        <f t="shared" si="17"/>
        <v>-0.03</v>
      </c>
      <c r="BW29" s="116">
        <f>'042313'!S49</f>
        <v>219</v>
      </c>
      <c r="BX29" s="43">
        <f>'042313'!U49/'042313'!S49</f>
        <v>4.1095890410958902E-2</v>
      </c>
      <c r="BY29" s="169">
        <f>'042313'!Y49</f>
        <v>0.02</v>
      </c>
      <c r="BZ29" s="43">
        <f t="shared" si="18"/>
        <v>0.02</v>
      </c>
      <c r="CA29" s="116">
        <f>'042313'!AA49</f>
        <v>4304</v>
      </c>
      <c r="CB29" s="43">
        <f>'042313'!AC49/'042313'!AA49</f>
        <v>4.1356877323420076E-2</v>
      </c>
      <c r="CC29" s="169">
        <f>'042313'!AG49</f>
        <v>0</v>
      </c>
      <c r="CD29" s="43">
        <f t="shared" si="19"/>
        <v>0</v>
      </c>
      <c r="CE29">
        <f>'060513'!D64</f>
        <v>46</v>
      </c>
      <c r="CF29">
        <f>'060513'!F64/'060513'!D64</f>
        <v>0.13043478260869565</v>
      </c>
      <c r="CG29" s="169">
        <f>'060513'!J64</f>
        <v>-0.1</v>
      </c>
      <c r="CH29" s="43" t="str">
        <f t="shared" si="20"/>
        <v>.</v>
      </c>
      <c r="CI29">
        <f>'060513'!K64</f>
        <v>35</v>
      </c>
      <c r="CJ29">
        <f>'060513'!M64/'060513'!K64</f>
        <v>0.62857142857142856</v>
      </c>
      <c r="CK29" s="169">
        <f>'060513'!Q64</f>
        <v>-0.69230769230769229</v>
      </c>
      <c r="CL29" s="43" t="str">
        <f t="shared" si="21"/>
        <v>.</v>
      </c>
      <c r="CM29">
        <f>'060513'!S64</f>
        <v>36</v>
      </c>
      <c r="CN29">
        <f>'060513'!U64/'060513'!S64</f>
        <v>0.77777777777777779</v>
      </c>
      <c r="CO29" s="169">
        <f>'060513'!Y64</f>
        <v>-1.5</v>
      </c>
      <c r="CP29" s="43" t="str">
        <f t="shared" si="22"/>
        <v>.</v>
      </c>
      <c r="CQ29">
        <f>'060513'!AA64</f>
        <v>43</v>
      </c>
      <c r="CR29">
        <f>'060513'!AC64/'060513'!AA64</f>
        <v>0.83720930232558144</v>
      </c>
      <c r="CS29" s="169">
        <f>'060513'!AG64</f>
        <v>-1.7142857142857142</v>
      </c>
      <c r="CT29" s="43" t="str">
        <f t="shared" si="23"/>
        <v>.</v>
      </c>
      <c r="CU29" s="87">
        <v>18</v>
      </c>
      <c r="CV29" s="89">
        <f t="shared" si="24"/>
        <v>0.78260869565217395</v>
      </c>
      <c r="CW29" s="200">
        <f t="shared" si="25"/>
        <v>5.4753823065092294E-3</v>
      </c>
      <c r="CX29" s="43">
        <f t="shared" si="26"/>
        <v>1.0536562703190214E-2</v>
      </c>
    </row>
    <row r="30" spans="1:102">
      <c r="A30">
        <v>27</v>
      </c>
      <c r="B30" t="s">
        <v>93</v>
      </c>
      <c r="C30" s="116">
        <f>'100512'!D61</f>
        <v>3795.5705368712902</v>
      </c>
      <c r="D30" s="43">
        <f>'100512'!F61/'100512'!D61</f>
        <v>3.6318247511721309E-2</v>
      </c>
      <c r="E30" s="43">
        <f>'100512'!I61</f>
        <v>4.6094410900713659E-3</v>
      </c>
      <c r="F30" s="43">
        <f t="shared" si="0"/>
        <v>4.6094410900713659E-3</v>
      </c>
      <c r="G30" s="116">
        <f>'100512'!K61</f>
        <v>3567.3874098139322</v>
      </c>
      <c r="H30" s="43">
        <f>'100512'!M61/'100512'!K61</f>
        <v>2.9341612330624222E-2</v>
      </c>
      <c r="I30" s="43">
        <f>'100512'!P61</f>
        <v>-8.5651514432283117E-3</v>
      </c>
      <c r="J30" s="43">
        <f t="shared" si="1"/>
        <v>-8.5651514432283117E-3</v>
      </c>
      <c r="K30" s="116">
        <f>'100512'!R61</f>
        <v>5254.9529963806417</v>
      </c>
      <c r="L30" s="43">
        <f>'100512'!T61/'100512'!R61</f>
        <v>2.340931243907925E-2</v>
      </c>
      <c r="M30" s="43">
        <f>'100512'!W61</f>
        <v>-1.7173016822898224E-3</v>
      </c>
      <c r="N30" s="43">
        <f t="shared" si="2"/>
        <v>-1.7173016822898224E-3</v>
      </c>
      <c r="O30" s="116">
        <f>'100512'!Y61</f>
        <v>3446.3731468493002</v>
      </c>
      <c r="P30" s="43">
        <f>'100512'!AA61/'100512'!Y61</f>
        <v>2.4194328895578286E-2</v>
      </c>
      <c r="Q30" s="43">
        <f>'100512'!AD61</f>
        <v>-4.8496025864571031E-3</v>
      </c>
      <c r="R30" s="43">
        <f t="shared" si="3"/>
        <v>-4.8496025864571031E-3</v>
      </c>
      <c r="S30" s="116">
        <f>'111411'!E51</f>
        <v>2</v>
      </c>
      <c r="T30">
        <f>'111411'!F50/'111411'!D50</f>
        <v>3.8805136795086542E-2</v>
      </c>
      <c r="U30" s="169">
        <f>'111411'!I50</f>
        <v>0.03</v>
      </c>
      <c r="V30" s="43" t="str">
        <f t="shared" si="4"/>
        <v>.</v>
      </c>
      <c r="W30" s="116">
        <f>'111411'!J50</f>
        <v>3804</v>
      </c>
      <c r="X30">
        <f>'111411'!L50/'111411'!J50</f>
        <v>2.0767613038906414E-2</v>
      </c>
      <c r="Y30" s="169">
        <f>'111411'!O50</f>
        <v>0</v>
      </c>
      <c r="Z30" s="43">
        <f t="shared" si="5"/>
        <v>0</v>
      </c>
      <c r="AA30" s="116">
        <f>'111411'!P50</f>
        <v>2533</v>
      </c>
      <c r="AB30" s="43">
        <f>'111411'!R50/'111411'!P50</f>
        <v>1.1054086063955783E-2</v>
      </c>
      <c r="AC30" s="43">
        <f>'111411'!U50</f>
        <v>0.01</v>
      </c>
      <c r="AD30" s="43">
        <f t="shared" si="6"/>
        <v>0.01</v>
      </c>
      <c r="AE30" s="116">
        <f>'111411'!V50</f>
        <v>298</v>
      </c>
      <c r="AF30" s="43">
        <f>'111411'!X50/'111411'!V50</f>
        <v>2.6845637583892617E-2</v>
      </c>
      <c r="AG30" s="43">
        <f>'111411'!AA50</f>
        <v>0</v>
      </c>
      <c r="AH30" s="43">
        <f t="shared" si="7"/>
        <v>0</v>
      </c>
      <c r="AI30">
        <f>'121911'!D50</f>
        <v>2464</v>
      </c>
      <c r="AJ30">
        <f>'121911'!F50/'121911'!D50</f>
        <v>3.125E-2</v>
      </c>
      <c r="AK30" s="169">
        <f>'121911'!J50</f>
        <v>-2.0108923334729786E-2</v>
      </c>
      <c r="AL30" s="43">
        <f t="shared" si="8"/>
        <v>-2.0108923334729786E-2</v>
      </c>
      <c r="AM30">
        <f>'121911'!K50</f>
        <v>442</v>
      </c>
      <c r="AN30">
        <f>'121911'!M50/'121911'!K50</f>
        <v>6.7873303167420816E-3</v>
      </c>
      <c r="AO30" s="169">
        <f>'121911'!Q50</f>
        <v>1.5945330296127564E-2</v>
      </c>
      <c r="AP30" s="43">
        <f t="shared" si="9"/>
        <v>1.5945330296127564E-2</v>
      </c>
      <c r="AQ30">
        <f>'121911'!R50</f>
        <v>2722</v>
      </c>
      <c r="AR30">
        <f>'121911'!T50/'121911'!R50</f>
        <v>1.6164584864070537E-2</v>
      </c>
      <c r="AS30" s="169">
        <f>'121911'!X50</f>
        <v>1.8670649738610904E-3</v>
      </c>
      <c r="AT30" s="43">
        <f t="shared" si="10"/>
        <v>1.8670649738610904E-3</v>
      </c>
      <c r="AU30">
        <f>'121911'!Y50</f>
        <v>3</v>
      </c>
      <c r="AV30">
        <f>'121911'!AA50/'121911'!Y50</f>
        <v>1.6666666666666667</v>
      </c>
      <c r="AW30">
        <f>'121911'!AD50</f>
        <v>0.5</v>
      </c>
      <c r="AX30" s="43" t="str">
        <f t="shared" si="11"/>
        <v>.</v>
      </c>
      <c r="AY30" s="116">
        <f>'032113'!C50</f>
        <v>147</v>
      </c>
      <c r="AZ30" s="43">
        <f>'032113'!E50/'032113'!C50</f>
        <v>4.7619047619047616E-2</v>
      </c>
      <c r="BA30" s="169">
        <f>'032113'!H50</f>
        <v>5.7142857142857141E-2</v>
      </c>
      <c r="BB30" s="43">
        <f t="shared" si="12"/>
        <v>5.7142857142857141E-2</v>
      </c>
      <c r="BC30" s="116">
        <f>'032113'!I50</f>
        <v>5520</v>
      </c>
      <c r="BD30" s="43">
        <f>'032113'!K50/'032113'!I50</f>
        <v>1.6304347826086956E-3</v>
      </c>
      <c r="BE30" s="43">
        <f>'032113'!N50</f>
        <v>7.2582108510252223E-4</v>
      </c>
      <c r="BF30" s="43">
        <f t="shared" si="13"/>
        <v>7.2582108510252223E-4</v>
      </c>
      <c r="BG30" s="116">
        <f>'032113'!P50</f>
        <v>3551</v>
      </c>
      <c r="BH30" s="43">
        <f>'032113'!R50/'032113'!P50</f>
        <v>2.8724303013235707E-2</v>
      </c>
      <c r="BI30" s="43">
        <f>'032113'!U50</f>
        <v>1.2177442737025224E-2</v>
      </c>
      <c r="BJ30" s="43">
        <f t="shared" si="14"/>
        <v>1.2177442737025224E-2</v>
      </c>
      <c r="BK30" s="116">
        <f>'032113'!W50</f>
        <v>2975</v>
      </c>
      <c r="BL30" s="43">
        <f>'032113'!Y50/'032113'!W50</f>
        <v>2.1848739495798318E-2</v>
      </c>
      <c r="BM30" s="43">
        <f>'032113'!AB50</f>
        <v>2.2336769759450172E-2</v>
      </c>
      <c r="BN30" s="43">
        <f t="shared" si="15"/>
        <v>2.2336769759450172E-2</v>
      </c>
      <c r="BO30" s="116">
        <f>'042313'!C50</f>
        <v>4429</v>
      </c>
      <c r="BP30" s="43">
        <f>'042313'!E50/'042313'!C50</f>
        <v>5.01241815308196E-2</v>
      </c>
      <c r="BQ30" s="169">
        <f>'042313'!I50</f>
        <v>0</v>
      </c>
      <c r="BR30" s="43">
        <f t="shared" si="16"/>
        <v>0</v>
      </c>
      <c r="BS30" s="116">
        <f>'042313'!K50</f>
        <v>1859</v>
      </c>
      <c r="BT30" s="43">
        <f>'042313'!M50/'042313'!K50</f>
        <v>8.49919311457773E-2</v>
      </c>
      <c r="BU30" s="169">
        <f>'042313'!Q50</f>
        <v>-0.02</v>
      </c>
      <c r="BV30" s="43">
        <f t="shared" si="17"/>
        <v>-0.02</v>
      </c>
      <c r="BW30" s="116">
        <f>'042313'!S50</f>
        <v>2037</v>
      </c>
      <c r="BX30" s="43">
        <f>'042313'!U50/'042313'!S50</f>
        <v>8.247422680412371E-2</v>
      </c>
      <c r="BY30" s="169">
        <f>'042313'!Y50</f>
        <v>0.01</v>
      </c>
      <c r="BZ30" s="43">
        <f t="shared" si="18"/>
        <v>0.01</v>
      </c>
      <c r="CA30" s="116">
        <f>'042313'!AA50</f>
        <v>7528</v>
      </c>
      <c r="CB30" s="43">
        <f>'042313'!AC50/'042313'!AA50</f>
        <v>5.4729011689691819E-2</v>
      </c>
      <c r="CC30" s="169">
        <f>'042313'!AG50</f>
        <v>0.01</v>
      </c>
      <c r="CD30" s="43">
        <f t="shared" si="19"/>
        <v>0.01</v>
      </c>
      <c r="CE30">
        <f>'060513'!D65</f>
        <v>1245</v>
      </c>
      <c r="CF30">
        <f>'060513'!F65/'060513'!D65</f>
        <v>4.3373493975903614E-2</v>
      </c>
      <c r="CG30" s="169">
        <f>'060513'!J65</f>
        <v>-5.0377833753148613E-3</v>
      </c>
      <c r="CH30" s="43">
        <f t="shared" si="20"/>
        <v>-5.0377833753148613E-3</v>
      </c>
      <c r="CI30">
        <f>'060513'!K65</f>
        <v>2009</v>
      </c>
      <c r="CJ30">
        <f>'060513'!M65/'060513'!K65</f>
        <v>4.5793927327028375E-2</v>
      </c>
      <c r="CK30" s="169">
        <f>'060513'!Q65</f>
        <v>-4.6948356807511738E-3</v>
      </c>
      <c r="CL30" s="43">
        <f t="shared" si="21"/>
        <v>-4.6948356807511738E-3</v>
      </c>
      <c r="CM30">
        <f>'060513'!S65</f>
        <v>1884</v>
      </c>
      <c r="CN30">
        <f>'060513'!U65/'060513'!S65</f>
        <v>5.8386411889596604E-2</v>
      </c>
      <c r="CO30" s="169">
        <f>'060513'!Y65</f>
        <v>-3.9458850056369784E-3</v>
      </c>
      <c r="CP30" s="43">
        <f t="shared" si="22"/>
        <v>-3.9458850056369784E-3</v>
      </c>
      <c r="CQ30">
        <f>'060513'!AA65</f>
        <v>1744</v>
      </c>
      <c r="CR30">
        <f>'060513'!AC65/'060513'!AA65</f>
        <v>7.1674311926605505E-2</v>
      </c>
      <c r="CS30" s="169">
        <f>'060513'!AG65</f>
        <v>-1.2970969734403953E-2</v>
      </c>
      <c r="CT30" s="43">
        <f t="shared" si="23"/>
        <v>-1.2970969734403953E-2</v>
      </c>
      <c r="CU30" s="87">
        <v>22</v>
      </c>
      <c r="CV30" s="89">
        <f t="shared" si="24"/>
        <v>0.95652173913043481</v>
      </c>
      <c r="CW30" s="200">
        <f t="shared" si="25"/>
        <v>4.6290556640525239E-3</v>
      </c>
      <c r="CX30" s="43">
        <f t="shared" si="26"/>
        <v>1.6321359103592566E-2</v>
      </c>
    </row>
    <row r="31" spans="1:102" hidden="1">
      <c r="A31">
        <v>28</v>
      </c>
      <c r="B31" t="s">
        <v>95</v>
      </c>
      <c r="C31" s="116">
        <f>'100512'!D62</f>
        <v>35.6445582075159</v>
      </c>
      <c r="D31" s="43">
        <f>'100512'!F62/'100512'!D62</f>
        <v>0.32452930756469767</v>
      </c>
      <c r="E31" s="43">
        <f>'100512'!I62</f>
        <v>0.16615333366186949</v>
      </c>
      <c r="F31" s="43" t="str">
        <f t="shared" si="0"/>
        <v>.</v>
      </c>
      <c r="G31" s="116">
        <f>'100512'!K62</f>
        <v>55.807504605994126</v>
      </c>
      <c r="H31" s="43">
        <f>'100512'!M62/'100512'!K62</f>
        <v>0.30721135085426121</v>
      </c>
      <c r="I31" s="43">
        <f>'100512'!P62</f>
        <v>6.8263859659630721E-2</v>
      </c>
      <c r="J31" s="43" t="str">
        <f t="shared" si="1"/>
        <v>.</v>
      </c>
      <c r="K31" s="116">
        <f>'100512'!R62</f>
        <v>51.327447871624869</v>
      </c>
      <c r="L31" s="43">
        <f>'100512'!T62/'100512'!R62</f>
        <v>0.50162812369455545</v>
      </c>
      <c r="M31" s="43">
        <f>'100512'!W62</f>
        <v>-0.51438786238274381</v>
      </c>
      <c r="N31" s="43" t="str">
        <f t="shared" si="2"/>
        <v>.</v>
      </c>
      <c r="O31" s="116">
        <f>'100512'!Y62</f>
        <v>38.829417306158376</v>
      </c>
      <c r="P31" s="43">
        <f>'100512'!AA62/'100512'!Y62</f>
        <v>0.24196170869609163</v>
      </c>
      <c r="Q31" s="43">
        <f>'100512'!AD62</f>
        <v>0.14316304150837744</v>
      </c>
      <c r="R31" s="43" t="str">
        <f t="shared" si="3"/>
        <v>.</v>
      </c>
      <c r="S31" s="116">
        <f>'111411'!E52</f>
        <v>27</v>
      </c>
      <c r="T31">
        <f>'111411'!F51/'111411'!D51</f>
        <v>0.2857142857142857</v>
      </c>
      <c r="U31" s="169">
        <f>'111411'!I51</f>
        <v>-0.23</v>
      </c>
      <c r="V31" s="43" t="str">
        <f t="shared" si="4"/>
        <v>.</v>
      </c>
      <c r="W31" s="116">
        <f>'111411'!J51</f>
        <v>8</v>
      </c>
      <c r="X31">
        <f>'111411'!L51/'111411'!J51</f>
        <v>0.75</v>
      </c>
      <c r="Y31" s="169">
        <f>'111411'!O51</f>
        <v>-0.68</v>
      </c>
      <c r="Z31" s="43" t="str">
        <f t="shared" si="5"/>
        <v>.</v>
      </c>
      <c r="AA31" s="116">
        <f>'111411'!P51</f>
        <v>3</v>
      </c>
      <c r="AB31" s="43">
        <f>'111411'!R51/'111411'!P51</f>
        <v>1</v>
      </c>
      <c r="AC31" s="43">
        <f>'111411'!U51</f>
        <v>2.4</v>
      </c>
      <c r="AD31" s="43" t="str">
        <f t="shared" si="6"/>
        <v>.</v>
      </c>
      <c r="AE31" s="116">
        <f>'111411'!V51</f>
        <v>2</v>
      </c>
      <c r="AF31" s="43">
        <f>'111411'!X51/'111411'!V51</f>
        <v>0</v>
      </c>
      <c r="AG31" s="43">
        <f>'111411'!AA51</f>
        <v>0.47</v>
      </c>
      <c r="AH31" s="43" t="str">
        <f t="shared" si="7"/>
        <v>.</v>
      </c>
      <c r="AI31">
        <f>'121911'!D51</f>
        <v>4</v>
      </c>
      <c r="AJ31">
        <f>'121911'!F51/'121911'!D51</f>
        <v>0.25</v>
      </c>
      <c r="AK31" s="169">
        <f>'121911'!J51</f>
        <v>-0.33333333333333331</v>
      </c>
      <c r="AL31" s="43" t="str">
        <f t="shared" si="8"/>
        <v>.</v>
      </c>
      <c r="AM31">
        <f>'121911'!K51</f>
        <v>2</v>
      </c>
      <c r="AN31">
        <f>'121911'!M51/'121911'!K51</f>
        <v>0</v>
      </c>
      <c r="AO31" s="169">
        <f>'121911'!Q51</f>
        <v>0.5</v>
      </c>
      <c r="AP31" s="43" t="str">
        <f t="shared" si="9"/>
        <v>.</v>
      </c>
      <c r="AQ31">
        <f>'121911'!R51</f>
        <v>9</v>
      </c>
      <c r="AR31">
        <f>'121911'!T51/'121911'!R51</f>
        <v>0.44444444444444442</v>
      </c>
      <c r="AS31" s="169">
        <f>'121911'!X51</f>
        <v>0</v>
      </c>
      <c r="AT31" s="43" t="str">
        <f t="shared" si="10"/>
        <v>.</v>
      </c>
      <c r="AU31">
        <f>'121911'!Y51</f>
        <v>0</v>
      </c>
      <c r="AV31" t="s">
        <v>406</v>
      </c>
      <c r="AW31">
        <f>'121911'!AD51</f>
        <v>1</v>
      </c>
      <c r="AX31" s="43" t="str">
        <f t="shared" si="11"/>
        <v>.</v>
      </c>
      <c r="AY31" s="116">
        <f>'032113'!C51</f>
        <v>2</v>
      </c>
      <c r="AZ31" s="43">
        <f>'032113'!E51/'032113'!C51</f>
        <v>1</v>
      </c>
      <c r="BA31" s="169" t="s">
        <v>406</v>
      </c>
      <c r="BB31" s="43" t="str">
        <f t="shared" si="12"/>
        <v>.</v>
      </c>
      <c r="BC31" s="116">
        <f>'032113'!I51</f>
        <v>16</v>
      </c>
      <c r="BD31" s="43">
        <f>'032113'!K51/'032113'!I51</f>
        <v>0.5</v>
      </c>
      <c r="BE31" s="43">
        <f>'032113'!N51</f>
        <v>-0.375</v>
      </c>
      <c r="BF31" s="43" t="str">
        <f t="shared" si="13"/>
        <v>.</v>
      </c>
      <c r="BG31" s="116">
        <f>'032113'!P51</f>
        <v>9</v>
      </c>
      <c r="BH31" s="43">
        <f>'032113'!R51/'032113'!P51</f>
        <v>0.33333333333333331</v>
      </c>
      <c r="BI31" s="43">
        <f>'032113'!U51</f>
        <v>0</v>
      </c>
      <c r="BJ31" s="43" t="str">
        <f t="shared" si="14"/>
        <v>.</v>
      </c>
      <c r="BK31" s="116">
        <f>'032113'!W51</f>
        <v>9</v>
      </c>
      <c r="BL31" s="43">
        <f>'032113'!Y51/'032113'!W51</f>
        <v>0.1111111111111111</v>
      </c>
      <c r="BM31" s="43">
        <f>'032113'!AB51</f>
        <v>-0.125</v>
      </c>
      <c r="BN31" s="43" t="str">
        <f t="shared" si="15"/>
        <v>.</v>
      </c>
      <c r="BO31" s="116">
        <f>'042313'!C51</f>
        <v>13</v>
      </c>
      <c r="BP31" s="43">
        <f>'042313'!E51/'042313'!C51</f>
        <v>0.23076923076923078</v>
      </c>
      <c r="BQ31" s="169">
        <f>'042313'!I51</f>
        <v>-0.16</v>
      </c>
      <c r="BR31" s="43" t="str">
        <f t="shared" si="16"/>
        <v>.</v>
      </c>
      <c r="BS31" s="116">
        <f>'042313'!K51</f>
        <v>19</v>
      </c>
      <c r="BT31" s="43">
        <f>'042313'!M51/'042313'!K51</f>
        <v>0.15789473684210525</v>
      </c>
      <c r="BU31" s="169">
        <f>'042313'!Q51</f>
        <v>-0.06</v>
      </c>
      <c r="BV31" s="43" t="str">
        <f t="shared" si="17"/>
        <v>.</v>
      </c>
      <c r="BW31" s="116">
        <f>'042313'!S51</f>
        <v>4</v>
      </c>
      <c r="BX31" s="43">
        <f>'042313'!U51/'042313'!S51</f>
        <v>0.25</v>
      </c>
      <c r="BY31" s="169">
        <f>'042313'!Y51</f>
        <v>-0.34</v>
      </c>
      <c r="BZ31" s="43" t="str">
        <f t="shared" si="18"/>
        <v>.</v>
      </c>
      <c r="CA31" s="116">
        <f>'042313'!AA51</f>
        <v>16</v>
      </c>
      <c r="CB31" s="43">
        <f>'042313'!AC51/'042313'!AA51</f>
        <v>0.1875</v>
      </c>
      <c r="CC31" s="169">
        <f>'042313'!AG51</f>
        <v>0.15</v>
      </c>
      <c r="CD31" s="43" t="str">
        <f t="shared" si="19"/>
        <v>.</v>
      </c>
      <c r="CE31">
        <f>'060513'!D66</f>
        <v>56</v>
      </c>
      <c r="CF31">
        <f>'060513'!F66/'060513'!D66</f>
        <v>0.125</v>
      </c>
      <c r="CG31" s="169">
        <f>'060513'!J66</f>
        <v>-2.0408163265306121E-2</v>
      </c>
      <c r="CH31" s="43" t="str">
        <f t="shared" si="20"/>
        <v>.</v>
      </c>
      <c r="CI31">
        <f>'060513'!K66</f>
        <v>95</v>
      </c>
      <c r="CJ31">
        <f>'060513'!M66/'060513'!K66</f>
        <v>4.2105263157894736E-2</v>
      </c>
      <c r="CK31" s="169">
        <f>'060513'!Q66</f>
        <v>6.5934065934065936E-2</v>
      </c>
      <c r="CL31" s="43" t="str">
        <f t="shared" si="21"/>
        <v>.</v>
      </c>
      <c r="CM31">
        <f>'060513'!S66</f>
        <v>71</v>
      </c>
      <c r="CN31">
        <f>'060513'!U66/'060513'!S66</f>
        <v>5.6338028169014086E-2</v>
      </c>
      <c r="CO31" s="169">
        <f>'060513'!Y66</f>
        <v>7.4626865671641784E-2</v>
      </c>
      <c r="CP31" s="43" t="str">
        <f t="shared" si="22"/>
        <v>.</v>
      </c>
      <c r="CQ31">
        <f>'060513'!AA66</f>
        <v>62</v>
      </c>
      <c r="CR31">
        <f>'060513'!AC66/'060513'!AA66</f>
        <v>9.6774193548387094E-2</v>
      </c>
      <c r="CS31" s="169">
        <f>'060513'!AG66</f>
        <v>1.7857142857142856E-2</v>
      </c>
      <c r="CT31" s="43" t="str">
        <f t="shared" si="23"/>
        <v>.</v>
      </c>
      <c r="CV31" s="89">
        <f t="shared" si="24"/>
        <v>0</v>
      </c>
      <c r="CW31" s="200" t="e">
        <f t="shared" si="25"/>
        <v>#DIV/0!</v>
      </c>
      <c r="CX31" s="43" t="e">
        <f t="shared" si="26"/>
        <v>#DIV/0!</v>
      </c>
    </row>
    <row r="32" spans="1:102">
      <c r="A32">
        <v>29</v>
      </c>
      <c r="B32" t="s">
        <v>97</v>
      </c>
      <c r="C32" s="116">
        <f>'100512'!D63</f>
        <v>850.87009914715372</v>
      </c>
      <c r="D32" s="43">
        <f>'100512'!F63/'100512'!D63</f>
        <v>6.9108662230275147E-2</v>
      </c>
      <c r="E32" s="43">
        <f>'100512'!I63</f>
        <v>3.1526473071819211E-3</v>
      </c>
      <c r="F32" s="43">
        <f t="shared" si="0"/>
        <v>3.1526473071819211E-3</v>
      </c>
      <c r="G32" s="116">
        <f>'100512'!K63</f>
        <v>811.3552592717607</v>
      </c>
      <c r="H32" s="43">
        <f>'100512'!M63/'100512'!K63</f>
        <v>3.8925414825588658E-2</v>
      </c>
      <c r="I32" s="43">
        <f>'100512'!P63</f>
        <v>1.2355220907231653E-2</v>
      </c>
      <c r="J32" s="43">
        <f t="shared" si="1"/>
        <v>1.2355220907231653E-2</v>
      </c>
      <c r="K32" s="116">
        <f>'100512'!R63</f>
        <v>1129.2038531757471</v>
      </c>
      <c r="L32" s="43">
        <f>'100512'!T63/'100512'!R63</f>
        <v>5.911442535121024E-2</v>
      </c>
      <c r="M32" s="43">
        <f>'100512'!W63</f>
        <v>-1.2892709784465078E-2</v>
      </c>
      <c r="N32" s="43">
        <f t="shared" si="2"/>
        <v>-1.2892709784465078E-2</v>
      </c>
      <c r="O32" s="116">
        <f>'100512'!Y63</f>
        <v>709.42394862062326</v>
      </c>
      <c r="P32" s="43">
        <f>'100512'!AA63/'100512'!Y63</f>
        <v>3.8074965625069151E-2</v>
      </c>
      <c r="Q32" s="43">
        <f>'100512'!AD63</f>
        <v>1.59724858718009E-2</v>
      </c>
      <c r="R32" s="43">
        <f t="shared" si="3"/>
        <v>1.59724858718009E-2</v>
      </c>
      <c r="S32" s="116">
        <f>'111411'!E53</f>
        <v>185</v>
      </c>
      <c r="T32">
        <f>'111411'!F52/'111411'!D52</f>
        <v>3.5278154681139755E-2</v>
      </c>
      <c r="U32" s="169">
        <f>'111411'!I52</f>
        <v>0</v>
      </c>
      <c r="V32" s="43">
        <f t="shared" si="4"/>
        <v>0</v>
      </c>
      <c r="W32" s="116">
        <f>'111411'!J52</f>
        <v>725</v>
      </c>
      <c r="X32">
        <f>'111411'!L52/'111411'!J52</f>
        <v>4.5517241379310347E-2</v>
      </c>
      <c r="Y32" s="169">
        <f>'111411'!O52</f>
        <v>0.02</v>
      </c>
      <c r="Z32" s="43">
        <f t="shared" si="5"/>
        <v>0.02</v>
      </c>
      <c r="AA32" s="116">
        <f>'111411'!P52</f>
        <v>523</v>
      </c>
      <c r="AB32" s="43">
        <f>'111411'!R52/'111411'!P52</f>
        <v>1.338432122370937E-2</v>
      </c>
      <c r="AC32" s="43">
        <f>'111411'!U52</f>
        <v>0.01</v>
      </c>
      <c r="AD32" s="43">
        <f t="shared" si="6"/>
        <v>0.01</v>
      </c>
      <c r="AE32" s="116">
        <f>'111411'!V52</f>
        <v>67</v>
      </c>
      <c r="AF32" s="43">
        <f>'111411'!X52/'111411'!V52</f>
        <v>2.9850746268656716E-2</v>
      </c>
      <c r="AG32" s="43">
        <f>'111411'!AA52</f>
        <v>0.04</v>
      </c>
      <c r="AH32" s="43" t="str">
        <f t="shared" si="7"/>
        <v>.</v>
      </c>
      <c r="AI32">
        <f>'121911'!D52</f>
        <v>512</v>
      </c>
      <c r="AJ32">
        <f>'121911'!F52/'121911'!D52</f>
        <v>6.4453125E-2</v>
      </c>
      <c r="AK32" s="169">
        <f>'121911'!J52</f>
        <v>-4.8016701461377868E-2</v>
      </c>
      <c r="AL32" s="43">
        <f t="shared" si="8"/>
        <v>-4.8016701461377868E-2</v>
      </c>
      <c r="AM32">
        <f>'121911'!K52</f>
        <v>83</v>
      </c>
      <c r="AN32">
        <f>'121911'!M52/'121911'!K52</f>
        <v>4.8192771084337352E-2</v>
      </c>
      <c r="AO32" s="169">
        <f>'121911'!Q52</f>
        <v>1.2658227848101266E-2</v>
      </c>
      <c r="AP32" s="43" t="str">
        <f t="shared" si="9"/>
        <v>.</v>
      </c>
      <c r="AQ32">
        <f>'121911'!R52</f>
        <v>539</v>
      </c>
      <c r="AR32">
        <f>'121911'!T52/'121911'!R52</f>
        <v>3.7105751391465679E-2</v>
      </c>
      <c r="AS32" s="169">
        <f>'121911'!X52</f>
        <v>0</v>
      </c>
      <c r="AT32" s="43">
        <f t="shared" si="10"/>
        <v>0</v>
      </c>
      <c r="AU32">
        <f>'121911'!Y52</f>
        <v>2</v>
      </c>
      <c r="AV32">
        <f>'121911'!AA52/'121911'!Y52</f>
        <v>1</v>
      </c>
      <c r="AW32" t="e">
        <f>'121911'!AD52</f>
        <v>#DIV/0!</v>
      </c>
      <c r="AX32" s="43" t="str">
        <f t="shared" si="11"/>
        <v>.</v>
      </c>
      <c r="AY32" s="116">
        <f>'032113'!C52</f>
        <v>40</v>
      </c>
      <c r="AZ32" s="43">
        <f>'032113'!E52/'032113'!C52</f>
        <v>0.05</v>
      </c>
      <c r="BA32" s="169">
        <f>'032113'!H52</f>
        <v>5.2631578947368418E-2</v>
      </c>
      <c r="BB32" s="43" t="str">
        <f t="shared" si="12"/>
        <v>.</v>
      </c>
      <c r="BC32" s="116">
        <f>'032113'!I52</f>
        <v>1147</v>
      </c>
      <c r="BD32" s="43">
        <f>'032113'!K52/'032113'!I52</f>
        <v>0</v>
      </c>
      <c r="BE32" s="43">
        <f>'032113'!N52</f>
        <v>1.1333914559721011E-2</v>
      </c>
      <c r="BF32" s="43">
        <f t="shared" si="13"/>
        <v>1.1333914559721011E-2</v>
      </c>
      <c r="BG32" s="116">
        <f>'032113'!P52</f>
        <v>663</v>
      </c>
      <c r="BH32" s="43">
        <f>'032113'!R52/'032113'!P52</f>
        <v>8.4464555052790352E-2</v>
      </c>
      <c r="BI32" s="43">
        <f>'032113'!U52</f>
        <v>2.6359143327841845E-2</v>
      </c>
      <c r="BJ32" s="43">
        <f t="shared" si="14"/>
        <v>2.6359143327841845E-2</v>
      </c>
      <c r="BK32" s="116">
        <f>'032113'!W52</f>
        <v>737</v>
      </c>
      <c r="BL32" s="43">
        <f>'032113'!Y52/'032113'!W52</f>
        <v>7.4626865671641784E-2</v>
      </c>
      <c r="BM32" s="43">
        <f>'032113'!AB52</f>
        <v>1.6129032258064516E-2</v>
      </c>
      <c r="BN32" s="43">
        <f t="shared" si="15"/>
        <v>1.6129032258064516E-2</v>
      </c>
      <c r="BO32" s="116">
        <f>'042313'!C52</f>
        <v>987</v>
      </c>
      <c r="BP32" s="43">
        <f>'042313'!E52/'042313'!C52</f>
        <v>5.5724417426545089E-2</v>
      </c>
      <c r="BQ32" s="169">
        <f>'042313'!I52</f>
        <v>0.02</v>
      </c>
      <c r="BR32" s="43">
        <f t="shared" si="16"/>
        <v>0.02</v>
      </c>
      <c r="BS32" s="116">
        <f>'042313'!K52</f>
        <v>625</v>
      </c>
      <c r="BT32" s="43">
        <f>'042313'!M52/'042313'!K52</f>
        <v>0.1168</v>
      </c>
      <c r="BU32" s="169">
        <f>'042313'!Q52</f>
        <v>0.04</v>
      </c>
      <c r="BV32" s="43">
        <f t="shared" si="17"/>
        <v>0.04</v>
      </c>
      <c r="BW32" s="116">
        <f>'042313'!S52</f>
        <v>487</v>
      </c>
      <c r="BX32" s="43">
        <f>'042313'!U52/'042313'!S52</f>
        <v>0.13141683778234087</v>
      </c>
      <c r="BY32" s="169">
        <f>'042313'!Y52</f>
        <v>0.06</v>
      </c>
      <c r="BZ32" s="43">
        <f t="shared" si="18"/>
        <v>0.06</v>
      </c>
      <c r="CA32" s="116">
        <f>'042313'!AA52</f>
        <v>1702</v>
      </c>
      <c r="CB32" s="43">
        <f>'042313'!AC52/'042313'!AA52</f>
        <v>6.2279670975323151E-2</v>
      </c>
      <c r="CC32" s="169">
        <f>'042313'!AG52</f>
        <v>0.01</v>
      </c>
      <c r="CD32" s="43">
        <f t="shared" si="19"/>
        <v>0.01</v>
      </c>
      <c r="CE32">
        <f>'060513'!D67</f>
        <v>548</v>
      </c>
      <c r="CF32">
        <f>'060513'!F67/'060513'!D67</f>
        <v>0.12773722627737227</v>
      </c>
      <c r="CG32" s="169">
        <f>'060513'!J67</f>
        <v>2.5104602510460251E-2</v>
      </c>
      <c r="CH32" s="43">
        <f t="shared" si="20"/>
        <v>2.5104602510460251E-2</v>
      </c>
      <c r="CI32">
        <f>'060513'!K67</f>
        <v>813</v>
      </c>
      <c r="CJ32">
        <f>'060513'!M67/'060513'!K67</f>
        <v>8.9790897908979095E-2</v>
      </c>
      <c r="CK32" s="169">
        <f>'060513'!Q67</f>
        <v>3.3783783783783786E-2</v>
      </c>
      <c r="CL32" s="43">
        <f t="shared" si="21"/>
        <v>3.3783783783783786E-2</v>
      </c>
      <c r="CM32">
        <f>'060513'!S67</f>
        <v>741</v>
      </c>
      <c r="CN32">
        <f>'060513'!U67/'060513'!S67</f>
        <v>7.1524966261808362E-2</v>
      </c>
      <c r="CO32" s="169">
        <f>'060513'!Y67</f>
        <v>9.5930232558139539E-2</v>
      </c>
      <c r="CP32" s="43">
        <f t="shared" si="22"/>
        <v>9.5930232558139539E-2</v>
      </c>
      <c r="CQ32">
        <f>'060513'!AA67</f>
        <v>699</v>
      </c>
      <c r="CR32">
        <f>'060513'!AC67/'060513'!AA67</f>
        <v>6.8669527896995708E-2</v>
      </c>
      <c r="CS32" s="169">
        <f>'060513'!AG67</f>
        <v>0.11827956989247312</v>
      </c>
      <c r="CT32" s="43">
        <f t="shared" si="23"/>
        <v>0.11827956989247312</v>
      </c>
      <c r="CU32" s="87">
        <v>20</v>
      </c>
      <c r="CV32" s="89">
        <f t="shared" si="24"/>
        <v>0.86956521739130432</v>
      </c>
      <c r="CW32" s="200">
        <f t="shared" si="25"/>
        <v>2.1905095248258549E-2</v>
      </c>
      <c r="CX32" s="43">
        <f t="shared" si="26"/>
        <v>3.901104823669805E-2</v>
      </c>
    </row>
    <row r="33" spans="1:111">
      <c r="A33">
        <v>30</v>
      </c>
      <c r="B33" t="s">
        <v>99</v>
      </c>
      <c r="C33" s="116">
        <f>'100512'!D64</f>
        <v>10170.197333725102</v>
      </c>
      <c r="D33" s="43">
        <f>'100512'!F64/'100512'!D64</f>
        <v>1.4028080489041198E-2</v>
      </c>
      <c r="E33" s="43">
        <f>'100512'!I64</f>
        <v>1.934603940223234E-2</v>
      </c>
      <c r="F33" s="43">
        <f t="shared" si="0"/>
        <v>1.934603940223234E-2</v>
      </c>
      <c r="G33" s="116">
        <f>'100512'!K64</f>
        <v>10633.476069926726</v>
      </c>
      <c r="H33" s="43">
        <f>'100512'!M64/'100512'!K64</f>
        <v>1.2644081053156491E-2</v>
      </c>
      <c r="I33" s="43">
        <f>'100512'!P64</f>
        <v>1.9071133078363632E-2</v>
      </c>
      <c r="J33" s="43">
        <f t="shared" si="1"/>
        <v>1.9071133078363632E-2</v>
      </c>
      <c r="K33" s="116">
        <f>'100512'!R64</f>
        <v>14528.111911854201</v>
      </c>
      <c r="L33" s="43">
        <f>'100512'!T64/'100512'!R64</f>
        <v>1.5818877012724598E-2</v>
      </c>
      <c r="M33" s="43">
        <f>'100512'!W64</f>
        <v>6.4416518801291072E-3</v>
      </c>
      <c r="N33" s="43">
        <f t="shared" si="2"/>
        <v>6.4416518801291072E-3</v>
      </c>
      <c r="O33" s="116">
        <f>'100512'!Y64</f>
        <v>9253.9946433974201</v>
      </c>
      <c r="P33" s="43">
        <f>'100512'!AA64/'100512'!Y64</f>
        <v>1.8909260887411447E-2</v>
      </c>
      <c r="Q33" s="43">
        <f>'100512'!AD64</f>
        <v>6.4228373654482505E-3</v>
      </c>
      <c r="R33" s="43">
        <f t="shared" si="3"/>
        <v>6.4228373654482505E-3</v>
      </c>
      <c r="S33" s="116">
        <f>'111411'!E54</f>
        <v>1577</v>
      </c>
      <c r="T33">
        <f>'111411'!F53/'111411'!D53</f>
        <v>1.849141944924837E-2</v>
      </c>
      <c r="U33" s="169">
        <f>'111411'!I53</f>
        <v>0.01</v>
      </c>
      <c r="V33" s="43">
        <f t="shared" si="4"/>
        <v>0.01</v>
      </c>
      <c r="W33" s="116">
        <f>'111411'!J53</f>
        <v>6161</v>
      </c>
      <c r="X33">
        <f>'111411'!L53/'111411'!J53</f>
        <v>1.9639668884921278E-2</v>
      </c>
      <c r="Y33" s="169">
        <f>'111411'!O53</f>
        <v>0.01</v>
      </c>
      <c r="Z33" s="43">
        <f t="shared" si="5"/>
        <v>0.01</v>
      </c>
      <c r="AA33" s="116">
        <f>'111411'!P53</f>
        <v>3420</v>
      </c>
      <c r="AB33" s="43">
        <f>'111411'!R53/'111411'!P53</f>
        <v>1.1403508771929825E-2</v>
      </c>
      <c r="AC33" s="43">
        <f>'111411'!U53</f>
        <v>0.01</v>
      </c>
      <c r="AD33" s="43">
        <f t="shared" si="6"/>
        <v>0.01</v>
      </c>
      <c r="AE33" s="116">
        <f>'111411'!V53</f>
        <v>374</v>
      </c>
      <c r="AF33" s="43">
        <f>'111411'!X53/'111411'!V53</f>
        <v>1.06951871657754E-2</v>
      </c>
      <c r="AG33" s="43">
        <f>'111411'!AA53</f>
        <v>0.03</v>
      </c>
      <c r="AH33" s="43">
        <f t="shared" si="7"/>
        <v>0.03</v>
      </c>
      <c r="AI33">
        <f>'121911'!D53</f>
        <v>3151</v>
      </c>
      <c r="AJ33">
        <f>'121911'!F53/'121911'!D53</f>
        <v>9.5525230085687085E-2</v>
      </c>
      <c r="AK33" s="169">
        <f>'121911'!J53</f>
        <v>-4.2105263157894736E-2</v>
      </c>
      <c r="AL33" s="43">
        <f t="shared" si="8"/>
        <v>-4.2105263157894736E-2</v>
      </c>
      <c r="AM33">
        <f>'121911'!K53</f>
        <v>840</v>
      </c>
      <c r="AN33">
        <f>'121911'!M53/'121911'!K53</f>
        <v>0.3345238095238095</v>
      </c>
      <c r="AO33" s="169">
        <f>'121911'!Q53</f>
        <v>-5.3667262969588549E-2</v>
      </c>
      <c r="AP33" s="43" t="str">
        <f t="shared" si="9"/>
        <v>.</v>
      </c>
      <c r="AQ33">
        <f>'121911'!R53</f>
        <v>4135</v>
      </c>
      <c r="AR33">
        <f>'121911'!T53/'121911'!R53</f>
        <v>2.2249093107617895E-2</v>
      </c>
      <c r="AS33" s="169">
        <f>'121911'!X53</f>
        <v>1.8055899084837991E-2</v>
      </c>
      <c r="AT33" s="43">
        <f t="shared" si="10"/>
        <v>1.8055899084837991E-2</v>
      </c>
      <c r="AU33">
        <f>'121911'!Y53</f>
        <v>16</v>
      </c>
      <c r="AV33">
        <f>'121911'!AA53/'121911'!Y53</f>
        <v>0.25</v>
      </c>
      <c r="AW33">
        <f>'121911'!AD53</f>
        <v>0.33333333333333331</v>
      </c>
      <c r="AX33" s="43" t="str">
        <f t="shared" si="11"/>
        <v>.</v>
      </c>
      <c r="AY33" s="116">
        <f>'032113'!C53</f>
        <v>281</v>
      </c>
      <c r="AZ33" s="43">
        <f>'032113'!E53/'032113'!C53</f>
        <v>0.2206405693950178</v>
      </c>
      <c r="BA33" s="169">
        <f>'032113'!H53</f>
        <v>3.1963470319634701E-2</v>
      </c>
      <c r="BB33" s="43">
        <f t="shared" si="12"/>
        <v>3.1963470319634701E-2</v>
      </c>
      <c r="BC33" s="116">
        <f>'032113'!I53</f>
        <v>9625</v>
      </c>
      <c r="BD33" s="43">
        <f>'032113'!K53/'032113'!I53</f>
        <v>1.0285714285714285E-2</v>
      </c>
      <c r="BE33" s="43">
        <f>'032113'!N53</f>
        <v>-1.6796136888515641E-3</v>
      </c>
      <c r="BF33" s="43">
        <f t="shared" si="13"/>
        <v>-1.6796136888515641E-3</v>
      </c>
      <c r="BG33" s="116">
        <f>'032113'!P53</f>
        <v>9353</v>
      </c>
      <c r="BH33" s="43">
        <f>'032113'!R53/'032113'!P53</f>
        <v>6.3936704800598737E-2</v>
      </c>
      <c r="BI33" s="43">
        <f>'032113'!U53</f>
        <v>1.8960593946316391E-2</v>
      </c>
      <c r="BJ33" s="43">
        <f t="shared" si="14"/>
        <v>1.8960593946316391E-2</v>
      </c>
      <c r="BK33" s="116">
        <f>'032113'!W53</f>
        <v>7550</v>
      </c>
      <c r="BL33" s="43">
        <f>'032113'!Y53/'032113'!W53</f>
        <v>5.0596026490066226E-2</v>
      </c>
      <c r="BM33" s="43">
        <f>'032113'!AB53</f>
        <v>2.4553571428571428E-2</v>
      </c>
      <c r="BN33" s="43">
        <f t="shared" si="15"/>
        <v>2.4553571428571428E-2</v>
      </c>
      <c r="BO33" s="116">
        <f>'042313'!C53</f>
        <v>6860</v>
      </c>
      <c r="BP33" s="43">
        <f>'042313'!E53/'042313'!C53</f>
        <v>0.33192419825072889</v>
      </c>
      <c r="BQ33" s="169">
        <f>'042313'!I53</f>
        <v>7.0000000000000007E-2</v>
      </c>
      <c r="BR33" s="43" t="str">
        <f t="shared" si="16"/>
        <v>.</v>
      </c>
      <c r="BS33" s="116">
        <f>'042313'!K53</f>
        <v>3131</v>
      </c>
      <c r="BT33" s="43">
        <f>'042313'!M53/'042313'!K53</f>
        <v>0.35132545512615776</v>
      </c>
      <c r="BU33" s="169">
        <f>'042313'!Q53</f>
        <v>-0.02</v>
      </c>
      <c r="BV33" s="43" t="str">
        <f t="shared" si="17"/>
        <v>.</v>
      </c>
      <c r="BW33" s="116">
        <f>'042313'!S53</f>
        <v>3183</v>
      </c>
      <c r="BX33" s="43">
        <f>'042313'!U53/'042313'!S53</f>
        <v>0.29060634621426329</v>
      </c>
      <c r="BY33" s="169">
        <f>'042313'!Y53</f>
        <v>0</v>
      </c>
      <c r="BZ33" s="43" t="str">
        <f t="shared" si="18"/>
        <v>.</v>
      </c>
      <c r="CA33" s="116">
        <f>'042313'!AA53</f>
        <v>12956</v>
      </c>
      <c r="CB33" s="43">
        <f>'042313'!AC53/'042313'!AA53</f>
        <v>0.13144489039827106</v>
      </c>
      <c r="CC33" s="169">
        <f>'042313'!AG53</f>
        <v>0.03</v>
      </c>
      <c r="CD33" s="43">
        <f t="shared" si="19"/>
        <v>0.03</v>
      </c>
      <c r="CE33">
        <f>'060513'!D68</f>
        <v>792</v>
      </c>
      <c r="CF33">
        <f>'060513'!F68/'060513'!D68</f>
        <v>2.7777777777777776E-2</v>
      </c>
      <c r="CG33" s="169">
        <f>'060513'!J68</f>
        <v>1.6883116883116882E-2</v>
      </c>
      <c r="CH33" s="43">
        <f t="shared" si="20"/>
        <v>1.6883116883116882E-2</v>
      </c>
      <c r="CI33">
        <f>'060513'!K68</f>
        <v>1856</v>
      </c>
      <c r="CJ33">
        <f>'060513'!M68/'060513'!K68</f>
        <v>5.7650862068965518E-2</v>
      </c>
      <c r="CK33" s="169">
        <f>'060513'!Q68</f>
        <v>-1.3150371640937679E-2</v>
      </c>
      <c r="CL33" s="43">
        <f t="shared" si="21"/>
        <v>-1.3150371640937679E-2</v>
      </c>
      <c r="CM33">
        <f>'060513'!S68</f>
        <v>1522</v>
      </c>
      <c r="CN33">
        <f>'060513'!U68/'060513'!S68</f>
        <v>0.4776609724047306</v>
      </c>
      <c r="CO33" s="169">
        <f>'060513'!Y68</f>
        <v>-0.20251572327044026</v>
      </c>
      <c r="CP33" s="43" t="str">
        <f t="shared" si="22"/>
        <v>.</v>
      </c>
      <c r="CQ33">
        <f>'060513'!AA68</f>
        <v>1049</v>
      </c>
      <c r="CR33">
        <f>'060513'!AC68/'060513'!AA68</f>
        <v>6.3870352716873219E-2</v>
      </c>
      <c r="CS33" s="169">
        <f>'060513'!AG68</f>
        <v>8.45213849287169E-2</v>
      </c>
      <c r="CT33" s="43">
        <f t="shared" si="23"/>
        <v>8.45213849287169E-2</v>
      </c>
      <c r="CU33" s="87">
        <v>18</v>
      </c>
      <c r="CV33" s="89">
        <f t="shared" si="24"/>
        <v>0.78260869565217395</v>
      </c>
      <c r="CW33" s="200">
        <f t="shared" si="25"/>
        <v>1.5435372526268632E-2</v>
      </c>
      <c r="CX33" s="43">
        <f t="shared" si="26"/>
        <v>2.5338945743690396E-2</v>
      </c>
    </row>
    <row r="34" spans="1:111">
      <c r="A34">
        <v>31</v>
      </c>
      <c r="B34" t="s">
        <v>101</v>
      </c>
      <c r="C34" s="116">
        <f>'100512'!D65</f>
        <v>3287.3481262996115</v>
      </c>
      <c r="D34" s="43">
        <f>'100512'!F65/'100512'!D65</f>
        <v>0.48941418456598729</v>
      </c>
      <c r="E34" s="43">
        <f>'100512'!I65</f>
        <v>-6.0888953730107208E-3</v>
      </c>
      <c r="F34" s="43" t="str">
        <f t="shared" si="0"/>
        <v>.</v>
      </c>
      <c r="G34" s="116">
        <f>'100512'!K65</f>
        <v>2489.8732824212761</v>
      </c>
      <c r="H34" s="43">
        <f>'100512'!M65/'100512'!K65</f>
        <v>0.30478599808435913</v>
      </c>
      <c r="I34" s="43">
        <f>'100512'!P65</f>
        <v>1.1144471141886738E-2</v>
      </c>
      <c r="J34" s="43" t="str">
        <f t="shared" si="1"/>
        <v>.</v>
      </c>
      <c r="K34" s="116">
        <f>'100512'!R65</f>
        <v>3819.0065380673268</v>
      </c>
      <c r="L34" s="43">
        <f>'100512'!T65/'100512'!R65</f>
        <v>0.36980471170428131</v>
      </c>
      <c r="M34" s="43">
        <f>'100512'!W65</f>
        <v>3.790216628230679E-2</v>
      </c>
      <c r="N34" s="43" t="str">
        <f t="shared" si="2"/>
        <v>.</v>
      </c>
      <c r="O34" s="116">
        <f>'100512'!Y65</f>
        <v>2611.0159529114067</v>
      </c>
      <c r="P34" s="43">
        <f>'100512'!AA65/'100512'!Y65</f>
        <v>0.43989280500787636</v>
      </c>
      <c r="Q34" s="43">
        <f>'100512'!AD65</f>
        <v>-0.13463776270087416</v>
      </c>
      <c r="R34" s="43" t="str">
        <f t="shared" si="3"/>
        <v>.</v>
      </c>
      <c r="S34" s="116">
        <f>'111411'!E55</f>
        <v>28</v>
      </c>
      <c r="T34">
        <f>'111411'!F54/'111411'!D54</f>
        <v>0.28403064230995873</v>
      </c>
      <c r="U34" s="169">
        <f>'111411'!I54</f>
        <v>0.25</v>
      </c>
      <c r="V34" s="43" t="str">
        <f t="shared" si="4"/>
        <v>.</v>
      </c>
      <c r="W34" s="116">
        <f>'111411'!J54</f>
        <v>3259</v>
      </c>
      <c r="X34">
        <f>'111411'!L54/'111411'!J54</f>
        <v>0.29426204357164776</v>
      </c>
      <c r="Y34" s="169">
        <f>'111411'!O54</f>
        <v>0.05</v>
      </c>
      <c r="Z34" s="43" t="str">
        <f t="shared" si="5"/>
        <v>.</v>
      </c>
      <c r="AA34" s="116">
        <f>'111411'!P54</f>
        <v>1198</v>
      </c>
      <c r="AB34" s="43">
        <f>'111411'!R54/'111411'!P54</f>
        <v>4.340567612687813E-2</v>
      </c>
      <c r="AC34" s="43">
        <f>'111411'!U54</f>
        <v>0.01</v>
      </c>
      <c r="AD34" s="43">
        <f t="shared" si="6"/>
        <v>0.01</v>
      </c>
      <c r="AE34" s="116">
        <f>'111411'!V54</f>
        <v>138</v>
      </c>
      <c r="AF34" s="43">
        <f>'111411'!X54/'111411'!V54</f>
        <v>0.10144927536231885</v>
      </c>
      <c r="AG34" s="43">
        <f>'111411'!AA54</f>
        <v>-0.01</v>
      </c>
      <c r="AH34" s="43">
        <f t="shared" si="7"/>
        <v>-0.01</v>
      </c>
      <c r="AI34">
        <f>'121911'!D54</f>
        <v>1033</v>
      </c>
      <c r="AJ34">
        <f>'121911'!F54/'121911'!D54</f>
        <v>0.12971926427879962</v>
      </c>
      <c r="AK34" s="169">
        <f>'121911'!J54</f>
        <v>-0.10122358175750834</v>
      </c>
      <c r="AL34" s="43">
        <f t="shared" si="8"/>
        <v>-0.10122358175750834</v>
      </c>
      <c r="AM34">
        <f>'121911'!K54</f>
        <v>404</v>
      </c>
      <c r="AN34">
        <f>'121911'!M54/'121911'!K54</f>
        <v>0.66584158415841588</v>
      </c>
      <c r="AO34" s="169">
        <f>'121911'!Q54</f>
        <v>-0.15555555555555556</v>
      </c>
      <c r="AP34" s="43" t="str">
        <f t="shared" si="9"/>
        <v>.</v>
      </c>
      <c r="AQ34">
        <f>'121911'!R54</f>
        <v>1083</v>
      </c>
      <c r="AR34">
        <f>'121911'!T54/'121911'!R54</f>
        <v>5.2631578947368418E-2</v>
      </c>
      <c r="AS34" s="169">
        <f>'121911'!X54</f>
        <v>1.4619883040935672E-2</v>
      </c>
      <c r="AT34" s="43">
        <f t="shared" si="10"/>
        <v>1.4619883040935672E-2</v>
      </c>
      <c r="AU34">
        <f>'121911'!Y54</f>
        <v>8</v>
      </c>
      <c r="AV34">
        <f>'121911'!AA54/'121911'!Y54</f>
        <v>0.125</v>
      </c>
      <c r="AW34">
        <f>'121911'!AD54</f>
        <v>0.42857142857142855</v>
      </c>
      <c r="AX34" s="43" t="str">
        <f t="shared" si="11"/>
        <v>.</v>
      </c>
      <c r="AY34" s="116">
        <f>'032113'!C54</f>
        <v>133</v>
      </c>
      <c r="AZ34" s="43">
        <f>'032113'!E54/'032113'!C54</f>
        <v>0.33834586466165412</v>
      </c>
      <c r="BA34" s="169">
        <f>'032113'!H54</f>
        <v>2.2727272727272728E-2</v>
      </c>
      <c r="BB34" s="43" t="str">
        <f t="shared" si="12"/>
        <v>.</v>
      </c>
      <c r="BC34" s="116">
        <f>'032113'!I54</f>
        <v>2757</v>
      </c>
      <c r="BD34" s="43">
        <f>'032113'!K54/'032113'!I54</f>
        <v>2.5389916575988395E-3</v>
      </c>
      <c r="BE34" s="43">
        <f>'032113'!N54</f>
        <v>2.5454545454545456E-3</v>
      </c>
      <c r="BF34" s="43">
        <f t="shared" si="13"/>
        <v>2.5454545454545456E-3</v>
      </c>
      <c r="BG34" s="116">
        <f>'032113'!P54</f>
        <v>2625</v>
      </c>
      <c r="BH34" s="43">
        <f>'032113'!R54/'032113'!P54</f>
        <v>5.6000000000000001E-2</v>
      </c>
      <c r="BI34" s="43">
        <f>'032113'!U54</f>
        <v>2.9459241323648102E-2</v>
      </c>
      <c r="BJ34" s="43">
        <f t="shared" si="14"/>
        <v>2.9459241323648102E-2</v>
      </c>
      <c r="BK34" s="116">
        <f>'032113'!W54</f>
        <v>2133</v>
      </c>
      <c r="BL34" s="43">
        <f>'032113'!Y54/'032113'!W54</f>
        <v>8.2512892639474922E-2</v>
      </c>
      <c r="BM34" s="43">
        <f>'032113'!AB54</f>
        <v>1.2263668880940215E-2</v>
      </c>
      <c r="BN34" s="43">
        <f t="shared" si="15"/>
        <v>1.2263668880940215E-2</v>
      </c>
      <c r="BO34" s="116">
        <f>'042313'!C54</f>
        <v>3291</v>
      </c>
      <c r="BP34" s="43">
        <f>'042313'!E54/'042313'!C54</f>
        <v>0.25159525979945307</v>
      </c>
      <c r="BQ34" s="169">
        <f>'042313'!I54</f>
        <v>0.04</v>
      </c>
      <c r="BR34" s="43" t="str">
        <f t="shared" si="16"/>
        <v>.</v>
      </c>
      <c r="BS34" s="116">
        <f>'042313'!K54</f>
        <v>5966</v>
      </c>
      <c r="BT34" s="43">
        <f>'042313'!M54/'042313'!K54</f>
        <v>0.85635266510224606</v>
      </c>
      <c r="BU34" s="169">
        <f>'042313'!Q54</f>
        <v>-0.15</v>
      </c>
      <c r="BV34" s="43" t="str">
        <f t="shared" si="17"/>
        <v>.</v>
      </c>
      <c r="BW34" s="116">
        <f>'042313'!S54</f>
        <v>5525</v>
      </c>
      <c r="BX34" s="43">
        <f>'042313'!U54/'042313'!S54</f>
        <v>0.61719457013574663</v>
      </c>
      <c r="BY34" s="169">
        <f>'042313'!Y54</f>
        <v>0.2</v>
      </c>
      <c r="BZ34" s="43" t="str">
        <f t="shared" si="18"/>
        <v>.</v>
      </c>
      <c r="CA34" s="116">
        <f>'042313'!AA54</f>
        <v>3087</v>
      </c>
      <c r="CB34" s="43">
        <f>'042313'!AC54/'042313'!AA54</f>
        <v>9.8153547133138966E-2</v>
      </c>
      <c r="CC34" s="169">
        <f>'042313'!AG54</f>
        <v>0.01</v>
      </c>
      <c r="CD34" s="43">
        <f t="shared" si="19"/>
        <v>0.01</v>
      </c>
      <c r="CE34">
        <f>'060513'!D69</f>
        <v>1441</v>
      </c>
      <c r="CF34">
        <f>'060513'!F69/'060513'!D69</f>
        <v>0.45038167938931295</v>
      </c>
      <c r="CG34" s="169">
        <f>'060513'!J69</f>
        <v>-0.35858585858585856</v>
      </c>
      <c r="CH34" s="43" t="str">
        <f t="shared" si="20"/>
        <v>.</v>
      </c>
      <c r="CI34">
        <f>'060513'!K69</f>
        <v>1080</v>
      </c>
      <c r="CJ34">
        <f>'060513'!M69/'060513'!K69</f>
        <v>0.10277777777777777</v>
      </c>
      <c r="CK34" s="169">
        <f>'060513'!Q69</f>
        <v>-4.6439628482972138E-2</v>
      </c>
      <c r="CL34" s="43">
        <f t="shared" si="21"/>
        <v>-4.6439628482972138E-2</v>
      </c>
      <c r="CM34">
        <f>'060513'!S69</f>
        <v>923</v>
      </c>
      <c r="CN34">
        <f>'060513'!U69/'060513'!S69</f>
        <v>0.11700975081256772</v>
      </c>
      <c r="CO34" s="169">
        <f>'060513'!Y69</f>
        <v>-4.6625766871165646E-2</v>
      </c>
      <c r="CP34" s="43">
        <f t="shared" si="22"/>
        <v>-4.6625766871165646E-2</v>
      </c>
      <c r="CQ34">
        <f>'060513'!AA69</f>
        <v>907</v>
      </c>
      <c r="CR34">
        <f>'060513'!AC69/'060513'!AA69</f>
        <v>0.16648291069459759</v>
      </c>
      <c r="CS34" s="169">
        <f>'060513'!AG69</f>
        <v>-3.8359788359788358E-2</v>
      </c>
      <c r="CT34" s="43">
        <f t="shared" si="23"/>
        <v>-3.8359788359788358E-2</v>
      </c>
      <c r="CU34" s="87">
        <v>11</v>
      </c>
      <c r="CV34" s="89">
        <f t="shared" si="24"/>
        <v>0.47826086956521741</v>
      </c>
      <c r="CW34" s="200">
        <f t="shared" si="25"/>
        <v>-1.488731978913236E-2</v>
      </c>
      <c r="CX34" s="43">
        <f t="shared" si="26"/>
        <v>3.892145641417414E-2</v>
      </c>
    </row>
    <row r="35" spans="1:111" s="16" customFormat="1">
      <c r="A35" s="16">
        <v>32</v>
      </c>
      <c r="B35" s="16" t="s">
        <v>103</v>
      </c>
      <c r="C35" s="241">
        <f>'100512'!D66</f>
        <v>3832.3649195371127</v>
      </c>
      <c r="D35" s="46">
        <f>'100512'!F66/'100512'!D66</f>
        <v>2.3392789121637749E-2</v>
      </c>
      <c r="E35" s="46">
        <f>'100512'!I66</f>
        <v>3.688085558514554E-2</v>
      </c>
      <c r="F35" s="46">
        <f t="shared" si="0"/>
        <v>3.688085558514554E-2</v>
      </c>
      <c r="G35" s="241">
        <f>'100512'!K66</f>
        <v>3791.6906494803316</v>
      </c>
      <c r="H35" s="46">
        <f>'100512'!M66/'100512'!K66</f>
        <v>2.2132287942723601E-2</v>
      </c>
      <c r="I35" s="46">
        <f>'100512'!P66</f>
        <v>2.6500716907586642E-2</v>
      </c>
      <c r="J35" s="46">
        <f t="shared" si="1"/>
        <v>2.6500716907586642E-2</v>
      </c>
      <c r="K35" s="241">
        <f>'100512'!R66</f>
        <v>5536.0318775823962</v>
      </c>
      <c r="L35" s="46">
        <f>'100512'!T66/'100512'!R66</f>
        <v>2.4804569471872061E-2</v>
      </c>
      <c r="M35" s="46">
        <f>'100512'!W66</f>
        <v>2.2701250706022705E-2</v>
      </c>
      <c r="N35" s="46">
        <f t="shared" si="2"/>
        <v>2.2701250706022705E-2</v>
      </c>
      <c r="O35" s="241">
        <f>'100512'!Y66</f>
        <v>3466.3125773578681</v>
      </c>
      <c r="P35" s="46">
        <f>'100512'!AA66/'100512'!Y66</f>
        <v>2.7443204698841452E-2</v>
      </c>
      <c r="Q35" s="46">
        <f>'100512'!AD66</f>
        <v>3.0317375993270074E-2</v>
      </c>
      <c r="R35" s="46">
        <f t="shared" si="3"/>
        <v>3.0317375993270074E-2</v>
      </c>
      <c r="S35" s="241">
        <f>'111411'!E56</f>
        <v>2123</v>
      </c>
      <c r="T35" s="16">
        <f>'111411'!F55/'111411'!D55</f>
        <v>1.3422818791946308E-2</v>
      </c>
      <c r="U35" s="242">
        <f>'111411'!I55</f>
        <v>0.02</v>
      </c>
      <c r="V35" s="46">
        <f t="shared" si="4"/>
        <v>0.02</v>
      </c>
      <c r="W35" s="241">
        <f>'111411'!J55</f>
        <v>1674</v>
      </c>
      <c r="X35" s="16">
        <f>'111411'!L55/'111411'!J55</f>
        <v>6.7502986857825562E-2</v>
      </c>
      <c r="Y35" s="242">
        <f>'111411'!O55</f>
        <v>0.01</v>
      </c>
      <c r="Z35" s="46">
        <f t="shared" si="5"/>
        <v>0.01</v>
      </c>
      <c r="AA35" s="241">
        <f>'111411'!P55</f>
        <v>541</v>
      </c>
      <c r="AB35" s="46">
        <f>'111411'!R55/'111411'!P55</f>
        <v>6.2846580406654348E-2</v>
      </c>
      <c r="AC35" s="46">
        <f>'111411'!U55</f>
        <v>0.63</v>
      </c>
      <c r="AD35" s="46">
        <f t="shared" si="6"/>
        <v>0.63</v>
      </c>
      <c r="AE35" s="241">
        <f>'111411'!V55</f>
        <v>131</v>
      </c>
      <c r="AF35" s="46">
        <f>'111411'!X55/'111411'!V55</f>
        <v>2.2900763358778626E-2</v>
      </c>
      <c r="AG35" s="46">
        <f>'111411'!AA55</f>
        <v>0.93</v>
      </c>
      <c r="AH35" s="46">
        <f t="shared" si="7"/>
        <v>0.93</v>
      </c>
      <c r="AI35" s="16">
        <f>'121911'!D55</f>
        <v>1233</v>
      </c>
      <c r="AJ35" s="16">
        <f>'121911'!F55/'121911'!D55</f>
        <v>4.3795620437956206E-2</v>
      </c>
      <c r="AK35" s="242">
        <f>'121911'!J55</f>
        <v>0.65903307888040707</v>
      </c>
      <c r="AL35" s="46">
        <f t="shared" si="8"/>
        <v>0.65903307888040707</v>
      </c>
      <c r="AM35" s="16">
        <f>'121911'!K55</f>
        <v>463</v>
      </c>
      <c r="AN35" s="16">
        <f>'121911'!M55/'121911'!K55</f>
        <v>6.0475161987041039E-2</v>
      </c>
      <c r="AO35" s="242">
        <f>'121911'!Q55</f>
        <v>0.30344827586206896</v>
      </c>
      <c r="AP35" s="46">
        <f t="shared" si="9"/>
        <v>0.30344827586206896</v>
      </c>
      <c r="AQ35" s="16">
        <f>'121911'!R55</f>
        <v>1164</v>
      </c>
      <c r="AR35" s="16">
        <f>'121911'!T55/'121911'!R55</f>
        <v>4.2096219931271481E-2</v>
      </c>
      <c r="AS35" s="242">
        <f>'121911'!X55</f>
        <v>0.69417040358744397</v>
      </c>
      <c r="AT35" s="46">
        <f t="shared" si="10"/>
        <v>0.69417040358744397</v>
      </c>
      <c r="AU35" s="16">
        <f>'121911'!Y55</f>
        <v>2</v>
      </c>
      <c r="AV35" s="16">
        <f>'121911'!AA55/'121911'!Y55</f>
        <v>1</v>
      </c>
      <c r="AW35" s="16" t="e">
        <f>'121911'!AD55</f>
        <v>#DIV/0!</v>
      </c>
      <c r="AX35" s="46" t="str">
        <f t="shared" si="11"/>
        <v>.</v>
      </c>
      <c r="AY35" s="241">
        <f>'032113'!C55</f>
        <v>195</v>
      </c>
      <c r="AZ35" s="46">
        <f>'032113'!E55/'032113'!C55</f>
        <v>0.3487179487179487</v>
      </c>
      <c r="BA35" s="242">
        <f>'032113'!H55</f>
        <v>0.22047244094488189</v>
      </c>
      <c r="BB35" s="46" t="str">
        <f t="shared" si="12"/>
        <v>.</v>
      </c>
      <c r="BC35" s="241">
        <f>'032113'!I55</f>
        <v>3319</v>
      </c>
      <c r="BD35" s="46">
        <f>'032113'!K55/'032113'!I55</f>
        <v>2.1090689966857487E-3</v>
      </c>
      <c r="BE35" s="46">
        <f>'032113'!N55</f>
        <v>1.2192028985507246</v>
      </c>
      <c r="BF35" s="46">
        <f t="shared" si="13"/>
        <v>1.2192028985507246</v>
      </c>
      <c r="BG35" s="241">
        <f>'032113'!P55</f>
        <v>756</v>
      </c>
      <c r="BH35" s="46">
        <f>'032113'!R55/'032113'!P55</f>
        <v>0.66534391534391535</v>
      </c>
      <c r="BI35" s="46">
        <f>'032113'!U55</f>
        <v>0.28458498023715417</v>
      </c>
      <c r="BJ35" s="46" t="str">
        <f t="shared" si="14"/>
        <v>.</v>
      </c>
      <c r="BK35" s="241">
        <f>'032113'!W55</f>
        <v>398</v>
      </c>
      <c r="BL35" s="46">
        <f>'032113'!Y55/'032113'!W55</f>
        <v>3.015075376884422E-2</v>
      </c>
      <c r="BM35" s="46">
        <f>'032113'!AB55</f>
        <v>0.26683937823834197</v>
      </c>
      <c r="BN35" s="46">
        <f t="shared" si="15"/>
        <v>0.26683937823834197</v>
      </c>
      <c r="BO35" s="241">
        <f>'042313'!C55</f>
        <v>5132</v>
      </c>
      <c r="BP35" s="46">
        <f>'042313'!E55/'042313'!C55</f>
        <v>8.0280592361652373E-2</v>
      </c>
      <c r="BQ35" s="242">
        <f>'042313'!I55</f>
        <v>1.0900000000000001</v>
      </c>
      <c r="BR35" s="46">
        <f t="shared" si="16"/>
        <v>1.0900000000000001</v>
      </c>
      <c r="BS35" s="241">
        <f>'042313'!K55</f>
        <v>975</v>
      </c>
      <c r="BT35" s="46">
        <f>'042313'!M55/'042313'!K55</f>
        <v>0.10153846153846154</v>
      </c>
      <c r="BU35" s="242">
        <f>'042313'!Q55</f>
        <v>0.09</v>
      </c>
      <c r="BV35" s="46">
        <f t="shared" si="17"/>
        <v>0.09</v>
      </c>
      <c r="BW35" s="241">
        <f>'042313'!S55</f>
        <v>2115</v>
      </c>
      <c r="BX35" s="46">
        <f>'042313'!U55/'042313'!S55</f>
        <v>0.21938534278959812</v>
      </c>
      <c r="BY35" s="242">
        <f>'042313'!Y55</f>
        <v>0.21</v>
      </c>
      <c r="BZ35" s="46">
        <f t="shared" si="18"/>
        <v>0.21</v>
      </c>
      <c r="CA35" s="241">
        <f>'042313'!AA55</f>
        <v>9788</v>
      </c>
      <c r="CB35" s="46">
        <f>'042313'!AC55/'042313'!AA55</f>
        <v>4.7711483449121371E-2</v>
      </c>
      <c r="CC35" s="242">
        <f>'042313'!AG55</f>
        <v>1.26</v>
      </c>
      <c r="CD35" s="46">
        <f t="shared" si="19"/>
        <v>1.26</v>
      </c>
      <c r="CE35" s="16">
        <f>'060513'!D70</f>
        <v>979</v>
      </c>
      <c r="CF35" s="16">
        <f>'060513'!F70/'060513'!D70</f>
        <v>0.13891726251276812</v>
      </c>
      <c r="CG35" s="242">
        <f>'060513'!J70</f>
        <v>0.24673784104389088</v>
      </c>
      <c r="CH35" s="46">
        <f t="shared" si="20"/>
        <v>0.24673784104389088</v>
      </c>
      <c r="CI35" s="16">
        <f>'060513'!K70</f>
        <v>2432</v>
      </c>
      <c r="CJ35" s="16">
        <f>'060513'!M70/'060513'!K70</f>
        <v>4.8519736842105261E-2</v>
      </c>
      <c r="CK35" s="242">
        <f>'060513'!Q70</f>
        <v>0.50907519446845284</v>
      </c>
      <c r="CL35" s="46">
        <f t="shared" si="21"/>
        <v>0.50907519446845284</v>
      </c>
      <c r="CM35" s="16">
        <f>'060513'!S70</f>
        <v>4084</v>
      </c>
      <c r="CN35" s="16">
        <f>'060513'!U70/'060513'!S70</f>
        <v>5.2399608227228209E-2</v>
      </c>
      <c r="CO35" s="242">
        <f>'060513'!Y70</f>
        <v>0.99018087855297154</v>
      </c>
      <c r="CP35" s="46">
        <f t="shared" si="22"/>
        <v>0.99018087855297154</v>
      </c>
      <c r="CQ35" s="16">
        <f>'060513'!AA70</f>
        <v>3862</v>
      </c>
      <c r="CR35" s="16">
        <f>'060513'!AC70/'060513'!AA70</f>
        <v>4.7643707923355774E-2</v>
      </c>
      <c r="CS35" s="242">
        <f>'060513'!AG70</f>
        <v>0.83931484502446985</v>
      </c>
      <c r="CT35" s="46">
        <f t="shared" si="23"/>
        <v>0.83931484502446985</v>
      </c>
      <c r="CU35" s="251">
        <v>21</v>
      </c>
      <c r="CV35" s="254">
        <f t="shared" si="24"/>
        <v>0.91304347826086951</v>
      </c>
      <c r="CW35" s="243">
        <f t="shared" si="25"/>
        <v>0.48098139735316142</v>
      </c>
      <c r="CX35" s="46">
        <f t="shared" si="26"/>
        <v>0.43678795459482628</v>
      </c>
      <c r="CY35" s="244"/>
      <c r="CZ35" s="244"/>
      <c r="DA35" s="244"/>
      <c r="DB35" s="244"/>
      <c r="DC35" s="244"/>
      <c r="DD35" s="244"/>
      <c r="DE35" s="244"/>
      <c r="DF35" s="244"/>
      <c r="DG35" s="244"/>
    </row>
    <row r="36" spans="1:111">
      <c r="A36">
        <v>33</v>
      </c>
      <c r="B36" t="s">
        <v>105</v>
      </c>
      <c r="C36" s="116">
        <f>'100512'!D67</f>
        <v>1585.6079280053041</v>
      </c>
      <c r="D36" s="43">
        <f>'100512'!F67/'100512'!D67</f>
        <v>0.84870258122853859</v>
      </c>
      <c r="E36" s="43">
        <f>'100512'!I67</f>
        <v>0.74207866496210817</v>
      </c>
      <c r="F36" s="43" t="str">
        <f t="shared" si="0"/>
        <v>.</v>
      </c>
      <c r="G36" s="116">
        <f>'100512'!K67</f>
        <v>1470.3131021194606</v>
      </c>
      <c r="H36" s="43">
        <f>'100512'!M67/'100512'!K67</f>
        <v>0.93345986022916749</v>
      </c>
      <c r="I36" s="43">
        <f>'100512'!P67</f>
        <v>0.40479121193982748</v>
      </c>
      <c r="J36" s="43" t="str">
        <f t="shared" si="1"/>
        <v>.</v>
      </c>
      <c r="K36" s="116">
        <f>'100512'!R67</f>
        <v>2240.076474968771</v>
      </c>
      <c r="L36" s="43">
        <f>'100512'!T67/'100512'!R67</f>
        <v>0.97868720308134571</v>
      </c>
      <c r="M36" s="43">
        <f>'100512'!W67</f>
        <v>-2.0722749665275932</v>
      </c>
      <c r="N36" s="43" t="str">
        <f t="shared" si="2"/>
        <v>.</v>
      </c>
      <c r="O36" s="116">
        <f>'100512'!Y67</f>
        <v>1331.7440692301345</v>
      </c>
      <c r="P36" s="43">
        <f>'100512'!AA67/'100512'!Y67</f>
        <v>1.0502882798572368</v>
      </c>
      <c r="Q36" s="43">
        <f>'100512'!AD67</f>
        <v>2.4368943677805892</v>
      </c>
      <c r="R36" s="43" t="str">
        <f t="shared" si="3"/>
        <v>.</v>
      </c>
      <c r="S36" s="116">
        <f>'111411'!E57</f>
        <v>42</v>
      </c>
      <c r="T36">
        <f>'111411'!F56/'111411'!D56</f>
        <v>0.73797678275290213</v>
      </c>
      <c r="U36" s="169">
        <f>'111411'!I56</f>
        <v>0.54</v>
      </c>
      <c r="V36" s="43" t="str">
        <f t="shared" si="4"/>
        <v>.</v>
      </c>
      <c r="W36" s="116">
        <f>'111411'!J56</f>
        <v>2422</v>
      </c>
      <c r="X36">
        <f>'111411'!L56/'111411'!J56</f>
        <v>3.5920726672171756E-2</v>
      </c>
      <c r="Y36" s="169">
        <f>'111411'!O56</f>
        <v>0.15</v>
      </c>
      <c r="Z36" s="43">
        <f t="shared" si="5"/>
        <v>0.15</v>
      </c>
      <c r="AA36" s="116">
        <f>'111411'!P56</f>
        <v>558</v>
      </c>
      <c r="AB36" s="43">
        <f>'111411'!R56/'111411'!P56</f>
        <v>0.10931899641577061</v>
      </c>
      <c r="AC36" s="43">
        <f>'111411'!U56</f>
        <v>0.32</v>
      </c>
      <c r="AD36" s="43">
        <f t="shared" si="6"/>
        <v>0.32</v>
      </c>
      <c r="AE36" s="116">
        <f>'111411'!V56</f>
        <v>11</v>
      </c>
      <c r="AF36" s="43">
        <f>'111411'!X56/'111411'!V56</f>
        <v>0.72727272727272729</v>
      </c>
      <c r="AG36" s="43">
        <f>'111411'!AA56</f>
        <v>0</v>
      </c>
      <c r="AH36" s="43" t="str">
        <f t="shared" si="7"/>
        <v>.</v>
      </c>
      <c r="AI36">
        <f>'121911'!D56</f>
        <v>43</v>
      </c>
      <c r="AJ36">
        <f>'121911'!F56/'121911'!D56</f>
        <v>1.9069767441860466</v>
      </c>
      <c r="AK36" s="169">
        <f>'121911'!J56</f>
        <v>1.4102564102564104</v>
      </c>
      <c r="AL36" s="43" t="str">
        <f t="shared" si="8"/>
        <v>.</v>
      </c>
      <c r="AM36">
        <f>'121911'!K56</f>
        <v>543</v>
      </c>
      <c r="AN36">
        <f>'121911'!M56/'121911'!K56</f>
        <v>0.52670349907918967</v>
      </c>
      <c r="AO36" s="169">
        <f>'121911'!Q56</f>
        <v>0.38132295719844356</v>
      </c>
      <c r="AP36" s="43" t="str">
        <f t="shared" si="9"/>
        <v>.</v>
      </c>
      <c r="AQ36">
        <f>'121911'!R56</f>
        <v>690</v>
      </c>
      <c r="AR36">
        <f>'121911'!T56/'121911'!R56</f>
        <v>0.13623188405797101</v>
      </c>
      <c r="AS36" s="169">
        <f>'121911'!X56</f>
        <v>0.43288590604026844</v>
      </c>
      <c r="AT36" s="43">
        <f t="shared" si="10"/>
        <v>0.43288590604026844</v>
      </c>
      <c r="AU36">
        <f>'121911'!Y56</f>
        <v>7</v>
      </c>
      <c r="AV36">
        <f>'121911'!AA56/'121911'!Y56</f>
        <v>1.1428571428571428</v>
      </c>
      <c r="AW36">
        <f>'121911'!AD56</f>
        <v>2</v>
      </c>
      <c r="AX36" s="43" t="str">
        <f t="shared" si="11"/>
        <v>.</v>
      </c>
      <c r="AY36" s="116">
        <f>'032113'!C56</f>
        <v>166</v>
      </c>
      <c r="AZ36" s="43">
        <f>'032113'!E56/'032113'!C56</f>
        <v>0.2289156626506024</v>
      </c>
      <c r="BA36" s="169">
        <f>'032113'!H56</f>
        <v>0.5</v>
      </c>
      <c r="BB36" s="43">
        <f t="shared" si="12"/>
        <v>0.5</v>
      </c>
      <c r="BC36" s="116">
        <f>'032113'!I56</f>
        <v>8005</v>
      </c>
      <c r="BD36" s="43">
        <f>'032113'!K56/'032113'!I56</f>
        <v>0.46770768269831353</v>
      </c>
      <c r="BE36" s="43">
        <f>'032113'!N56</f>
        <v>1.2792771649847454</v>
      </c>
      <c r="BF36" s="43" t="str">
        <f t="shared" si="13"/>
        <v>.</v>
      </c>
      <c r="BG36" s="116">
        <f>'032113'!P56</f>
        <v>2382</v>
      </c>
      <c r="BH36" s="43">
        <f>'032113'!R56/'032113'!P56</f>
        <v>0.42989084802686817</v>
      </c>
      <c r="BI36" s="43">
        <f>'032113'!U56</f>
        <v>0.33726067746686306</v>
      </c>
      <c r="BJ36" s="43" t="str">
        <f t="shared" si="14"/>
        <v>.</v>
      </c>
      <c r="BK36" s="116">
        <f>'032113'!W56</f>
        <v>3114</v>
      </c>
      <c r="BL36" s="43">
        <f>'032113'!Y56/'032113'!W56</f>
        <v>0.60211946050096343</v>
      </c>
      <c r="BM36" s="43">
        <f>'032113'!AB56</f>
        <v>0.51089588377723971</v>
      </c>
      <c r="BN36" s="43" t="str">
        <f t="shared" si="15"/>
        <v>.</v>
      </c>
      <c r="BO36" s="116">
        <f>'042313'!C56</f>
        <v>342</v>
      </c>
      <c r="BP36" s="43">
        <f>'042313'!E56/'042313'!C56</f>
        <v>0.97660818713450293</v>
      </c>
      <c r="BQ36" s="169">
        <f>'042313'!I56</f>
        <v>1.47</v>
      </c>
      <c r="BR36" s="43" t="str">
        <f t="shared" si="16"/>
        <v>.</v>
      </c>
      <c r="BS36" s="116">
        <f>'042313'!K56</f>
        <v>1766</v>
      </c>
      <c r="BT36" s="43">
        <f>'042313'!M56/'042313'!K56</f>
        <v>1.0617214043035108</v>
      </c>
      <c r="BU36" s="169">
        <f>'042313'!Q56</f>
        <v>-0.21</v>
      </c>
      <c r="BV36" s="43" t="str">
        <f t="shared" si="17"/>
        <v>.</v>
      </c>
      <c r="BW36" s="116">
        <f>'042313'!S56</f>
        <v>3569</v>
      </c>
      <c r="BX36" s="43">
        <f>'042313'!U56/'042313'!S56</f>
        <v>0.18268422527318576</v>
      </c>
      <c r="BY36" s="169">
        <f>'042313'!Y56</f>
        <v>0.38</v>
      </c>
      <c r="BZ36" s="43">
        <f t="shared" si="18"/>
        <v>0.38</v>
      </c>
      <c r="CA36" s="116">
        <f>'042313'!AA56</f>
        <v>12999</v>
      </c>
      <c r="CB36" s="43">
        <f>'042313'!AC56/'042313'!AA56</f>
        <v>0.56942841757058238</v>
      </c>
      <c r="CC36" s="169">
        <f>'042313'!AG56</f>
        <v>1.38</v>
      </c>
      <c r="CD36" s="43" t="str">
        <f t="shared" si="19"/>
        <v>.</v>
      </c>
      <c r="CE36">
        <f>'060513'!D71</f>
        <v>1273</v>
      </c>
      <c r="CF36">
        <f>'060513'!F71/'060513'!D71</f>
        <v>0.80282796543597801</v>
      </c>
      <c r="CG36" s="169">
        <f>'060513'!J71</f>
        <v>-1.2270916334661355</v>
      </c>
      <c r="CH36" s="43" t="str">
        <f t="shared" si="20"/>
        <v>.</v>
      </c>
      <c r="CI36">
        <f>'060513'!K71</f>
        <v>4572</v>
      </c>
      <c r="CJ36">
        <f>'060513'!M71/'060513'!K71</f>
        <v>0.81911636045494318</v>
      </c>
      <c r="CK36" s="169">
        <f>'060513'!Q71</f>
        <v>-1.6565900846432891</v>
      </c>
      <c r="CL36" s="43" t="str">
        <f t="shared" si="21"/>
        <v>.</v>
      </c>
      <c r="CM36">
        <f>'060513'!S71</f>
        <v>236</v>
      </c>
      <c r="CN36">
        <f>'060513'!U71/'060513'!S71</f>
        <v>0.72457627118644063</v>
      </c>
      <c r="CO36" s="169">
        <f>'060513'!Y71</f>
        <v>-0.15384615384615385</v>
      </c>
      <c r="CP36" s="43" t="str">
        <f t="shared" si="22"/>
        <v>.</v>
      </c>
      <c r="CQ36">
        <f>'060513'!AA71</f>
        <v>1888</v>
      </c>
      <c r="CR36">
        <f>'060513'!AC71/'060513'!AA71</f>
        <v>1.0773305084745763</v>
      </c>
      <c r="CS36" s="169">
        <f>'060513'!AG71</f>
        <v>2.1506849315068495</v>
      </c>
      <c r="CT36" s="43" t="str">
        <f t="shared" si="23"/>
        <v>.</v>
      </c>
      <c r="CU36" s="87">
        <v>5</v>
      </c>
      <c r="CV36" s="89">
        <f t="shared" si="24"/>
        <v>0.21739130434782608</v>
      </c>
      <c r="CW36" s="200">
        <f t="shared" si="25"/>
        <v>0.35657718120805371</v>
      </c>
      <c r="CX36" s="43">
        <f t="shared" si="26"/>
        <v>0.13318575079273523</v>
      </c>
    </row>
    <row r="37" spans="1:111">
      <c r="A37">
        <v>34</v>
      </c>
      <c r="B37" t="s">
        <v>107</v>
      </c>
      <c r="C37" s="116">
        <f>'100512'!D68</f>
        <v>2458.3246918602904</v>
      </c>
      <c r="D37" s="43">
        <f>'100512'!F68/'100512'!D68</f>
        <v>1.019530019867268E-2</v>
      </c>
      <c r="E37" s="43">
        <f>'100512'!I68</f>
        <v>2.0959273706146241E-3</v>
      </c>
      <c r="F37" s="43">
        <f t="shared" si="0"/>
        <v>2.0959273706146241E-3</v>
      </c>
      <c r="G37" s="116">
        <f>'100512'!K68</f>
        <v>2653.002911269567</v>
      </c>
      <c r="H37" s="43">
        <f>'100512'!M68/'100512'!K68</f>
        <v>8.5031245978227626E-3</v>
      </c>
      <c r="I37" s="43">
        <f>'100512'!P68</f>
        <v>-1.054895290887601E-3</v>
      </c>
      <c r="J37" s="43">
        <f t="shared" si="1"/>
        <v>-1.054895290887601E-3</v>
      </c>
      <c r="K37" s="116">
        <f>'100512'!R68</f>
        <v>3443.8273357675926</v>
      </c>
      <c r="L37" s="43">
        <f>'100512'!T68/'100512'!R68</f>
        <v>1.4952719088127273E-2</v>
      </c>
      <c r="M37" s="43">
        <f>'100512'!W68</f>
        <v>-5.9020328572051244E-3</v>
      </c>
      <c r="N37" s="43">
        <f t="shared" si="2"/>
        <v>-5.9020328572051244E-3</v>
      </c>
      <c r="O37" s="116">
        <f>'100512'!Y68</f>
        <v>2322.4189323926616</v>
      </c>
      <c r="P37" s="43">
        <f>'100512'!AA68/'100512'!Y68</f>
        <v>1.4664760135048934E-2</v>
      </c>
      <c r="Q37" s="43">
        <f>'100512'!AD68</f>
        <v>-5.5375685761386738E-3</v>
      </c>
      <c r="R37" s="43">
        <f t="shared" si="3"/>
        <v>-5.5375685761386738E-3</v>
      </c>
      <c r="S37" s="116">
        <f>'111411'!E58</f>
        <v>43</v>
      </c>
      <c r="T37">
        <f>'111411'!F57/'111411'!D57</f>
        <v>2.7027027027027029E-2</v>
      </c>
      <c r="U37" s="169">
        <f>'111411'!I57</f>
        <v>-0.01</v>
      </c>
      <c r="V37" s="43" t="str">
        <f t="shared" si="4"/>
        <v>.</v>
      </c>
      <c r="W37" s="116">
        <f>'111411'!J57</f>
        <v>2117</v>
      </c>
      <c r="X37">
        <f>'111411'!L57/'111411'!J57</f>
        <v>1.6060462919225318E-2</v>
      </c>
      <c r="Y37" s="169">
        <f>'111411'!O57</f>
        <v>0</v>
      </c>
      <c r="Z37" s="43">
        <f t="shared" si="5"/>
        <v>0</v>
      </c>
      <c r="AA37" s="116">
        <f>'111411'!P57</f>
        <v>1402</v>
      </c>
      <c r="AB37" s="43">
        <f>'111411'!R57/'111411'!P57</f>
        <v>3.8516405135520682E-2</v>
      </c>
      <c r="AC37" s="43">
        <f>'111411'!U57</f>
        <v>0.01</v>
      </c>
      <c r="AD37" s="43">
        <f t="shared" si="6"/>
        <v>0.01</v>
      </c>
      <c r="AE37" s="116">
        <f>'111411'!V57</f>
        <v>237</v>
      </c>
      <c r="AF37" s="43">
        <f>'111411'!X57/'111411'!V57</f>
        <v>3.3755274261603373E-2</v>
      </c>
      <c r="AG37" s="43">
        <f>'111411'!AA57</f>
        <v>0.01</v>
      </c>
      <c r="AH37" s="43">
        <f t="shared" si="7"/>
        <v>0.01</v>
      </c>
      <c r="AI37">
        <f>'121911'!D57</f>
        <v>1401</v>
      </c>
      <c r="AJ37">
        <f>'121911'!F57/'121911'!D57</f>
        <v>6.638115631691649E-2</v>
      </c>
      <c r="AK37" s="169">
        <f>'121911'!J57</f>
        <v>-5.3516819571865444E-2</v>
      </c>
      <c r="AL37" s="43">
        <f t="shared" si="8"/>
        <v>-5.3516819571865444E-2</v>
      </c>
      <c r="AM37">
        <f>'121911'!K57</f>
        <v>249</v>
      </c>
      <c r="AN37">
        <f>'121911'!M57/'121911'!K57</f>
        <v>2.8112449799196786E-2</v>
      </c>
      <c r="AO37" s="169">
        <f>'121911'!Q57</f>
        <v>1.6528925619834711E-2</v>
      </c>
      <c r="AP37" s="43">
        <f t="shared" si="9"/>
        <v>1.6528925619834711E-2</v>
      </c>
      <c r="AQ37">
        <f>'121911'!R57</f>
        <v>1565</v>
      </c>
      <c r="AR37">
        <f>'121911'!T57/'121911'!R57</f>
        <v>3.5782747603833868E-2</v>
      </c>
      <c r="AS37" s="169">
        <f>'121911'!X57</f>
        <v>1.1928429423459244E-2</v>
      </c>
      <c r="AT37" s="43">
        <f t="shared" si="10"/>
        <v>1.1928429423459244E-2</v>
      </c>
      <c r="AU37">
        <f>'121911'!Y57</f>
        <v>3</v>
      </c>
      <c r="AV37">
        <f>'121911'!AA57/'121911'!Y57</f>
        <v>0.33333333333333331</v>
      </c>
      <c r="AW37">
        <f>'121911'!AD57</f>
        <v>1</v>
      </c>
      <c r="AX37" s="43" t="str">
        <f t="shared" si="11"/>
        <v>.</v>
      </c>
      <c r="AY37" s="116">
        <f>'032113'!C57</f>
        <v>102</v>
      </c>
      <c r="AZ37" s="43">
        <f>'032113'!E57/'032113'!C57</f>
        <v>0.19607843137254902</v>
      </c>
      <c r="BA37" s="169">
        <f>'032113'!H57</f>
        <v>-2.4390243902439025E-2</v>
      </c>
      <c r="BB37" s="43">
        <f t="shared" si="12"/>
        <v>-2.4390243902439025E-2</v>
      </c>
      <c r="BC37" s="116">
        <f>'032113'!I57</f>
        <v>3787</v>
      </c>
      <c r="BD37" s="43">
        <f>'032113'!K57/'032113'!I57</f>
        <v>1.0562450488513335E-3</v>
      </c>
      <c r="BE37" s="43">
        <f>'032113'!N57</f>
        <v>1.5860428231562252E-3</v>
      </c>
      <c r="BF37" s="43">
        <f t="shared" si="13"/>
        <v>1.5860428231562252E-3</v>
      </c>
      <c r="BG37" s="116">
        <f>'032113'!P57</f>
        <v>2606</v>
      </c>
      <c r="BH37" s="43">
        <f>'032113'!R57/'032113'!P57</f>
        <v>1.6116653875671526E-2</v>
      </c>
      <c r="BI37" s="43">
        <f>'032113'!U57</f>
        <v>4.6801872074882997E-3</v>
      </c>
      <c r="BJ37" s="43">
        <f t="shared" si="14"/>
        <v>4.6801872074882997E-3</v>
      </c>
      <c r="BK37" s="116">
        <f>'032113'!W57</f>
        <v>2580</v>
      </c>
      <c r="BL37" s="43">
        <f>'032113'!Y57/'032113'!W57</f>
        <v>8.5271317829457363E-3</v>
      </c>
      <c r="BM37" s="43">
        <f>'032113'!AB57</f>
        <v>4.6911649726348714E-3</v>
      </c>
      <c r="BN37" s="43">
        <f t="shared" si="15"/>
        <v>4.6911649726348714E-3</v>
      </c>
      <c r="BO37" s="116">
        <f>'042313'!C57</f>
        <v>2607</v>
      </c>
      <c r="BP37" s="43">
        <f>'042313'!E57/'042313'!C57</f>
        <v>8.7840429612581511E-2</v>
      </c>
      <c r="BQ37" s="169">
        <f>'042313'!I57</f>
        <v>-0.01</v>
      </c>
      <c r="BR37" s="43">
        <f t="shared" si="16"/>
        <v>-0.01</v>
      </c>
      <c r="BS37" s="116">
        <f>'042313'!K57</f>
        <v>1156</v>
      </c>
      <c r="BT37" s="43">
        <f>'042313'!M57/'042313'!K57</f>
        <v>0.11245674740484429</v>
      </c>
      <c r="BU37" s="169">
        <f>'042313'!Q57</f>
        <v>-0.01</v>
      </c>
      <c r="BV37" s="43">
        <f t="shared" si="17"/>
        <v>-0.01</v>
      </c>
      <c r="BW37" s="116">
        <f>'042313'!S57</f>
        <v>1120</v>
      </c>
      <c r="BX37" s="43">
        <f>'042313'!U57/'042313'!S57</f>
        <v>0.10714285714285714</v>
      </c>
      <c r="BY37" s="169">
        <f>'042313'!Y57</f>
        <v>0.02</v>
      </c>
      <c r="BZ37" s="43">
        <f t="shared" si="18"/>
        <v>0.02</v>
      </c>
      <c r="CA37" s="116">
        <f>'042313'!AA57</f>
        <v>4408</v>
      </c>
      <c r="CB37" s="43">
        <f>'042313'!AC57/'042313'!AA57</f>
        <v>4.6052631578947366E-2</v>
      </c>
      <c r="CC37" s="169">
        <f>'042313'!AG57</f>
        <v>-0.01</v>
      </c>
      <c r="CD37" s="43">
        <f t="shared" si="19"/>
        <v>-0.01</v>
      </c>
      <c r="CE37">
        <f>'060513'!D72</f>
        <v>375</v>
      </c>
      <c r="CF37">
        <f>'060513'!F72/'060513'!D72</f>
        <v>9.6000000000000002E-2</v>
      </c>
      <c r="CG37" s="169">
        <f>'060513'!J72</f>
        <v>-2.9498525073746312E-3</v>
      </c>
      <c r="CH37" s="43">
        <f t="shared" si="20"/>
        <v>-2.9498525073746312E-3</v>
      </c>
      <c r="CI37">
        <f>'060513'!K72</f>
        <v>133</v>
      </c>
      <c r="CJ37">
        <f>'060513'!M72/'060513'!K72</f>
        <v>0.34586466165413532</v>
      </c>
      <c r="CK37" s="169">
        <f>'060513'!Q72</f>
        <v>-6.8965517241379309E-2</v>
      </c>
      <c r="CL37" s="43" t="str">
        <f t="shared" si="21"/>
        <v>.</v>
      </c>
      <c r="CM37">
        <f>'060513'!S72</f>
        <v>145</v>
      </c>
      <c r="CN37">
        <f>'060513'!U72/'060513'!S72</f>
        <v>0.45517241379310347</v>
      </c>
      <c r="CO37" s="169">
        <f>'060513'!Y72</f>
        <v>-0.43037974683544306</v>
      </c>
      <c r="CP37" s="43" t="str">
        <f t="shared" si="22"/>
        <v>.</v>
      </c>
      <c r="CQ37">
        <f>'060513'!AA72</f>
        <v>157</v>
      </c>
      <c r="CR37">
        <f>'060513'!AC72/'060513'!AA72</f>
        <v>0.46496815286624205</v>
      </c>
      <c r="CS37" s="169">
        <f>'060513'!AG72</f>
        <v>-0.34523809523809523</v>
      </c>
      <c r="CT37" s="43" t="str">
        <f t="shared" si="23"/>
        <v>.</v>
      </c>
      <c r="CU37" s="87">
        <v>19</v>
      </c>
      <c r="CV37" s="89">
        <f t="shared" si="24"/>
        <v>0.82608695652173914</v>
      </c>
      <c r="CW37" s="200">
        <f t="shared" si="25"/>
        <v>-1.1806801738342429E-3</v>
      </c>
      <c r="CX37" s="43">
        <f t="shared" si="26"/>
        <v>1.7643797362876038E-2</v>
      </c>
    </row>
    <row r="38" spans="1:111">
      <c r="A38">
        <v>35</v>
      </c>
      <c r="B38" t="s">
        <v>109</v>
      </c>
      <c r="C38" s="116">
        <f>'100512'!D69</f>
        <v>1791.4265060422508</v>
      </c>
      <c r="D38" s="43">
        <f>'100512'!F69/'100512'!D69</f>
        <v>1.2376411868508207E-2</v>
      </c>
      <c r="E38" s="43">
        <f>'100512'!I69</f>
        <v>6.7168965675004728E-3</v>
      </c>
      <c r="F38" s="43">
        <f t="shared" si="0"/>
        <v>6.7168965675004728E-3</v>
      </c>
      <c r="G38" s="116">
        <f>'100512'!K69</f>
        <v>1710.7146604222044</v>
      </c>
      <c r="H38" s="43">
        <f>'100512'!M69/'100512'!K69</f>
        <v>1.2131835687172172E-2</v>
      </c>
      <c r="I38" s="43">
        <f>'100512'!P69</f>
        <v>-3.012968920060902E-3</v>
      </c>
      <c r="J38" s="43">
        <f t="shared" si="1"/>
        <v>-3.012968920060902E-3</v>
      </c>
      <c r="K38" s="116">
        <f>'100512'!R69</f>
        <v>2590.8140354248744</v>
      </c>
      <c r="L38" s="43">
        <f>'100512'!T69/'100512'!R69</f>
        <v>1.1410199459299636E-2</v>
      </c>
      <c r="M38" s="43">
        <f>'100512'!W69</f>
        <v>-1.0092381044913309E-3</v>
      </c>
      <c r="N38" s="43">
        <f t="shared" si="2"/>
        <v>-1.0092381044913309E-3</v>
      </c>
      <c r="O38" s="116">
        <f>'100512'!Y69</f>
        <v>1641.3299639684244</v>
      </c>
      <c r="P38" s="43">
        <f>'100512'!AA69/'100512'!Y69</f>
        <v>1.2163835899124171E-2</v>
      </c>
      <c r="Q38" s="43">
        <f>'100512'!AD69</f>
        <v>1.475898956381141E-3</v>
      </c>
      <c r="R38" s="43">
        <f t="shared" si="3"/>
        <v>1.475898956381141E-3</v>
      </c>
      <c r="S38" s="116">
        <f>'111411'!E59</f>
        <v>204</v>
      </c>
      <c r="T38">
        <f>'111411'!F58/'111411'!D58</f>
        <v>2.030456852791878E-2</v>
      </c>
      <c r="U38" s="169">
        <f>'111411'!I58</f>
        <v>0.02</v>
      </c>
      <c r="V38" s="43">
        <f t="shared" si="4"/>
        <v>0.02</v>
      </c>
      <c r="W38" s="116">
        <f>'111411'!J58</f>
        <v>1639</v>
      </c>
      <c r="X38">
        <f>'111411'!L58/'111411'!J58</f>
        <v>2.1354484441732765E-2</v>
      </c>
      <c r="Y38" s="169">
        <f>'111411'!O58</f>
        <v>0.01</v>
      </c>
      <c r="Z38" s="43">
        <f t="shared" si="5"/>
        <v>0.01</v>
      </c>
      <c r="AA38" s="116">
        <f>'111411'!P58</f>
        <v>853</v>
      </c>
      <c r="AB38" s="43">
        <f>'111411'!R58/'111411'!P58</f>
        <v>2.2274325908558032E-2</v>
      </c>
      <c r="AC38" s="43">
        <f>'111411'!U58</f>
        <v>-0.01</v>
      </c>
      <c r="AD38" s="43">
        <f t="shared" si="6"/>
        <v>-0.01</v>
      </c>
      <c r="AE38" s="116">
        <f>'111411'!V58</f>
        <v>102</v>
      </c>
      <c r="AF38" s="43">
        <f>'111411'!X58/'111411'!V58</f>
        <v>9.8039215686274508E-3</v>
      </c>
      <c r="AG38" s="43">
        <f>'111411'!AA58</f>
        <v>0.06</v>
      </c>
      <c r="AH38" s="43">
        <f t="shared" si="7"/>
        <v>0.06</v>
      </c>
      <c r="AI38">
        <f>'121911'!D58</f>
        <v>824</v>
      </c>
      <c r="AJ38">
        <f>'121911'!F58/'121911'!D58</f>
        <v>2.4271844660194174E-2</v>
      </c>
      <c r="AK38" s="169">
        <f>'121911'!J58</f>
        <v>-4.9751243781094526E-3</v>
      </c>
      <c r="AL38" s="43">
        <f t="shared" si="8"/>
        <v>-4.9751243781094526E-3</v>
      </c>
      <c r="AM38">
        <f>'121911'!K58</f>
        <v>209</v>
      </c>
      <c r="AN38">
        <f>'121911'!M58/'121911'!K58</f>
        <v>4.7846889952153108E-3</v>
      </c>
      <c r="AO38" s="169">
        <f>'121911'!Q58</f>
        <v>1.9230769230769232E-2</v>
      </c>
      <c r="AP38" s="43">
        <f t="shared" si="9"/>
        <v>1.9230769230769232E-2</v>
      </c>
      <c r="AQ38">
        <f>'121911'!R58</f>
        <v>957</v>
      </c>
      <c r="AR38">
        <f>'121911'!T58/'121911'!R58</f>
        <v>2.1943573667711599E-2</v>
      </c>
      <c r="AS38" s="169">
        <f>'121911'!X58</f>
        <v>6.41025641025641E-3</v>
      </c>
      <c r="AT38" s="43">
        <f t="shared" si="10"/>
        <v>6.41025641025641E-3</v>
      </c>
      <c r="AU38">
        <f>'121911'!Y58</f>
        <v>0</v>
      </c>
      <c r="AV38" t="s">
        <v>406</v>
      </c>
      <c r="AW38" t="e">
        <f>'121911'!AD58</f>
        <v>#DIV/0!</v>
      </c>
      <c r="AX38" s="43" t="str">
        <f t="shared" si="11"/>
        <v>.</v>
      </c>
      <c r="AY38" s="116">
        <f>'032113'!C58</f>
        <v>73</v>
      </c>
      <c r="AZ38" s="43">
        <f>'032113'!E58/'032113'!C58</f>
        <v>8.2191780821917804E-2</v>
      </c>
      <c r="BA38" s="169">
        <f>'032113'!H58</f>
        <v>0</v>
      </c>
      <c r="BB38" s="43" t="str">
        <f t="shared" si="12"/>
        <v>.</v>
      </c>
      <c r="BC38" s="116">
        <f>'032113'!I58</f>
        <v>2493</v>
      </c>
      <c r="BD38" s="43">
        <f>'032113'!K58/'032113'!I58</f>
        <v>2.0056157240272766E-3</v>
      </c>
      <c r="BE38" s="43">
        <f>'032113'!N58</f>
        <v>2.8135048231511255E-3</v>
      </c>
      <c r="BF38" s="43">
        <f t="shared" si="13"/>
        <v>2.8135048231511255E-3</v>
      </c>
      <c r="BG38" s="116">
        <f>'032113'!P58</f>
        <v>1218</v>
      </c>
      <c r="BH38" s="43">
        <f>'032113'!R58/'032113'!P58</f>
        <v>1.5599343185550082E-2</v>
      </c>
      <c r="BI38" s="43">
        <f>'032113'!U58</f>
        <v>6.672226855713094E-3</v>
      </c>
      <c r="BJ38" s="43">
        <f t="shared" si="14"/>
        <v>6.672226855713094E-3</v>
      </c>
      <c r="BK38" s="116">
        <f>'032113'!W58</f>
        <v>1222</v>
      </c>
      <c r="BL38" s="43">
        <f>'032113'!Y58/'032113'!W58</f>
        <v>2.1276595744680851E-2</v>
      </c>
      <c r="BM38" s="43">
        <f>'032113'!AB58</f>
        <v>-5.8528428093645481E-3</v>
      </c>
      <c r="BN38" s="43">
        <f t="shared" si="15"/>
        <v>-5.8528428093645481E-3</v>
      </c>
      <c r="BO38" s="116">
        <f>'042313'!C58</f>
        <v>1201</v>
      </c>
      <c r="BP38" s="43">
        <f>'042313'!E58/'042313'!C58</f>
        <v>5.4954204829308906E-2</v>
      </c>
      <c r="BQ38" s="169">
        <f>'042313'!I58</f>
        <v>0.02</v>
      </c>
      <c r="BR38" s="43">
        <f t="shared" si="16"/>
        <v>0.02</v>
      </c>
      <c r="BS38" s="116">
        <f>'042313'!K58</f>
        <v>653</v>
      </c>
      <c r="BT38" s="43">
        <f>'042313'!M58/'042313'!K58</f>
        <v>0.10566615620214395</v>
      </c>
      <c r="BU38" s="169">
        <f>'042313'!Q58</f>
        <v>-0.01</v>
      </c>
      <c r="BV38" s="43">
        <f t="shared" si="17"/>
        <v>-0.01</v>
      </c>
      <c r="BW38" s="116">
        <f>'042313'!S58</f>
        <v>679</v>
      </c>
      <c r="BX38" s="43">
        <f>'042313'!U58/'042313'!S58</f>
        <v>0.1134020618556701</v>
      </c>
      <c r="BY38" s="169">
        <f>'042313'!Y58</f>
        <v>-0.02</v>
      </c>
      <c r="BZ38" s="43">
        <f t="shared" si="18"/>
        <v>-0.02</v>
      </c>
      <c r="CA38" s="116">
        <f>'042313'!AA58</f>
        <v>2420</v>
      </c>
      <c r="CB38" s="43">
        <f>'042313'!AC58/'042313'!AA58</f>
        <v>6.363636363636363E-2</v>
      </c>
      <c r="CC38" s="169">
        <f>'042313'!AG58</f>
        <v>0.02</v>
      </c>
      <c r="CD38" s="43">
        <f t="shared" si="19"/>
        <v>0.02</v>
      </c>
      <c r="CE38">
        <f>'060513'!D73</f>
        <v>116</v>
      </c>
      <c r="CF38">
        <f>'060513'!F73/'060513'!D73</f>
        <v>3.4482758620689655E-2</v>
      </c>
      <c r="CG38" s="169">
        <f>'060513'!J73</f>
        <v>7.1428571428571425E-2</v>
      </c>
      <c r="CH38" s="43" t="str">
        <f t="shared" si="20"/>
        <v>.</v>
      </c>
      <c r="CI38">
        <f>'060513'!K73</f>
        <v>223</v>
      </c>
      <c r="CJ38">
        <f>'060513'!M73/'060513'!K73</f>
        <v>8.0717488789237665E-2</v>
      </c>
      <c r="CK38" s="169">
        <f>'060513'!Q73</f>
        <v>-3.4146341463414637E-2</v>
      </c>
      <c r="CL38" s="43">
        <f t="shared" si="21"/>
        <v>-3.4146341463414637E-2</v>
      </c>
      <c r="CM38">
        <f>'060513'!S73</f>
        <v>246</v>
      </c>
      <c r="CN38">
        <f>'060513'!U73/'060513'!S73</f>
        <v>4.878048780487805E-2</v>
      </c>
      <c r="CO38" s="169">
        <f>'060513'!Y73</f>
        <v>2.1367521367521368E-2</v>
      </c>
      <c r="CP38" s="43">
        <f t="shared" si="22"/>
        <v>2.1367521367521368E-2</v>
      </c>
      <c r="CQ38">
        <f>'060513'!AA73</f>
        <v>127</v>
      </c>
      <c r="CR38">
        <f>'060513'!AC73/'060513'!AA73</f>
        <v>7.0866141732283464E-2</v>
      </c>
      <c r="CS38" s="169">
        <f>'060513'!AG73</f>
        <v>8.4745762711864406E-3</v>
      </c>
      <c r="CT38" s="43" t="str">
        <f t="shared" si="23"/>
        <v>.</v>
      </c>
      <c r="CU38" s="87">
        <v>20</v>
      </c>
      <c r="CV38" s="89">
        <f t="shared" si="24"/>
        <v>0.86956521739130432</v>
      </c>
      <c r="CW38" s="200">
        <f t="shared" si="25"/>
        <v>5.3161421408806659E-3</v>
      </c>
      <c r="CX38" s="43">
        <f t="shared" si="26"/>
        <v>1.9842892399292964E-2</v>
      </c>
    </row>
    <row r="39" spans="1:111">
      <c r="A39">
        <v>36</v>
      </c>
      <c r="B39" t="s">
        <v>111</v>
      </c>
      <c r="C39" s="116">
        <f>'100512'!D70</f>
        <v>6164.2089209836367</v>
      </c>
      <c r="D39" s="43">
        <f>'100512'!F70/'100512'!D70</f>
        <v>1.6732943374869462E-2</v>
      </c>
      <c r="E39" s="43">
        <f>'100512'!I70</f>
        <v>6.410914333296856E-4</v>
      </c>
      <c r="F39" s="43">
        <f t="shared" si="0"/>
        <v>6.410914333296856E-4</v>
      </c>
      <c r="G39" s="116">
        <f>'100512'!K70</f>
        <v>6032.5766036594805</v>
      </c>
      <c r="H39" s="43">
        <f>'100512'!M70/'100512'!K70</f>
        <v>1.5107576051148229E-2</v>
      </c>
      <c r="I39" s="43">
        <f>'100512'!P70</f>
        <v>-1.6037745305359137E-3</v>
      </c>
      <c r="J39" s="43">
        <f t="shared" si="1"/>
        <v>-1.6037745305359137E-3</v>
      </c>
      <c r="K39" s="116">
        <f>'100512'!R70</f>
        <v>8427.4781076839317</v>
      </c>
      <c r="L39" s="43">
        <f>'100512'!T70/'100512'!R70</f>
        <v>1.5502106555268064E-2</v>
      </c>
      <c r="M39" s="43">
        <f>'100512'!W70</f>
        <v>8.3621926772619139E-4</v>
      </c>
      <c r="N39" s="43">
        <f t="shared" si="2"/>
        <v>8.3621926772619139E-4</v>
      </c>
      <c r="O39" s="116">
        <f>'100512'!Y70</f>
        <v>5313.3335086778343</v>
      </c>
      <c r="P39" s="43">
        <f>'100512'!AA70/'100512'!Y70</f>
        <v>1.2598687626902458E-2</v>
      </c>
      <c r="Q39" s="43">
        <f>'100512'!AD70</f>
        <v>-3.4531745684550266E-4</v>
      </c>
      <c r="R39" s="43">
        <f t="shared" si="3"/>
        <v>-3.4531745684550266E-4</v>
      </c>
      <c r="S39" s="116">
        <f>'111411'!E60</f>
        <v>1155</v>
      </c>
      <c r="T39">
        <f>'111411'!F59/'111411'!D59</f>
        <v>1.766945925361767E-2</v>
      </c>
      <c r="U39" s="169">
        <f>'111411'!I59</f>
        <v>0.01</v>
      </c>
      <c r="V39" s="43">
        <f t="shared" si="4"/>
        <v>0.01</v>
      </c>
      <c r="W39" s="116">
        <f>'111411'!J59</f>
        <v>5570</v>
      </c>
      <c r="X39">
        <f>'111411'!L59/'111411'!J59</f>
        <v>2.423698384201077E-2</v>
      </c>
      <c r="Y39" s="169">
        <f>'111411'!O59</f>
        <v>0.01</v>
      </c>
      <c r="Z39" s="43">
        <f t="shared" si="5"/>
        <v>0.01</v>
      </c>
      <c r="AA39" s="116">
        <f>'111411'!P59</f>
        <v>5293</v>
      </c>
      <c r="AB39" s="43">
        <f>'111411'!R59/'111411'!P59</f>
        <v>9.8431891177026262E-2</v>
      </c>
      <c r="AC39" s="43">
        <f>'111411'!U59</f>
        <v>0.02</v>
      </c>
      <c r="AD39" s="43">
        <f t="shared" si="6"/>
        <v>0.02</v>
      </c>
      <c r="AE39" s="116">
        <f>'111411'!V59</f>
        <v>512</v>
      </c>
      <c r="AF39" s="43">
        <f>'111411'!X59/'111411'!V59</f>
        <v>1.3671875E-2</v>
      </c>
      <c r="AG39" s="43">
        <f>'111411'!AA59</f>
        <v>0.02</v>
      </c>
      <c r="AH39" s="43">
        <f t="shared" si="7"/>
        <v>0.02</v>
      </c>
      <c r="AI39">
        <f>'121911'!D59</f>
        <v>3886</v>
      </c>
      <c r="AJ39">
        <f>'121911'!F59/'121911'!D59</f>
        <v>3.0880082346886259E-2</v>
      </c>
      <c r="AK39" s="169">
        <f>'121911'!J59</f>
        <v>-1.9118428040361127E-2</v>
      </c>
      <c r="AL39" s="43">
        <f t="shared" si="8"/>
        <v>-1.9118428040361127E-2</v>
      </c>
      <c r="AM39">
        <f>'121911'!K59</f>
        <v>331</v>
      </c>
      <c r="AN39">
        <f>'121911'!M59/'121911'!K59</f>
        <v>9.0634441087613302E-3</v>
      </c>
      <c r="AO39" s="169">
        <f>'121911'!Q59</f>
        <v>3.6585365853658534E-2</v>
      </c>
      <c r="AP39" s="43">
        <f t="shared" si="9"/>
        <v>3.6585365853658534E-2</v>
      </c>
      <c r="AQ39">
        <f>'121911'!R59</f>
        <v>5486</v>
      </c>
      <c r="AR39">
        <f>'121911'!T59/'121911'!R59</f>
        <v>0.14218009478672985</v>
      </c>
      <c r="AS39" s="169">
        <f>'121911'!X59</f>
        <v>3.2511687207819807E-2</v>
      </c>
      <c r="AT39" s="43">
        <f t="shared" si="10"/>
        <v>3.2511687207819807E-2</v>
      </c>
      <c r="AU39">
        <f>'121911'!Y59</f>
        <v>7</v>
      </c>
      <c r="AV39">
        <f>'121911'!AA59/'121911'!Y59</f>
        <v>0.14285714285714285</v>
      </c>
      <c r="AW39">
        <f>'121911'!AD59</f>
        <v>0</v>
      </c>
      <c r="AX39" s="43" t="str">
        <f t="shared" si="11"/>
        <v>.</v>
      </c>
      <c r="AY39" s="116">
        <f>'032113'!C59</f>
        <v>263</v>
      </c>
      <c r="AZ39" s="43">
        <f>'032113'!E59/'032113'!C59</f>
        <v>0.14068441064638784</v>
      </c>
      <c r="BA39" s="169">
        <f>'032113'!H59</f>
        <v>8.8495575221238937E-3</v>
      </c>
      <c r="BB39" s="43">
        <f t="shared" si="12"/>
        <v>8.8495575221238937E-3</v>
      </c>
      <c r="BC39" s="116">
        <f>'032113'!I59</f>
        <v>14352</v>
      </c>
      <c r="BD39" s="43">
        <f>'032113'!K59/'032113'!I59</f>
        <v>2.3690078037904125E-3</v>
      </c>
      <c r="BE39" s="43">
        <f>'032113'!N59</f>
        <v>1.6762117614191926E-3</v>
      </c>
      <c r="BF39" s="43">
        <f t="shared" si="13"/>
        <v>1.6762117614191926E-3</v>
      </c>
      <c r="BG39" s="116">
        <f>'032113'!P59</f>
        <v>6462</v>
      </c>
      <c r="BH39" s="43">
        <f>'032113'!R59/'032113'!P59</f>
        <v>1.2380068090374497E-2</v>
      </c>
      <c r="BI39" s="43">
        <f>'032113'!U59</f>
        <v>2.5070510811657787E-3</v>
      </c>
      <c r="BJ39" s="43">
        <f t="shared" si="14"/>
        <v>2.5070510811657787E-3</v>
      </c>
      <c r="BK39" s="116">
        <f>'032113'!W59</f>
        <v>5755</v>
      </c>
      <c r="BL39" s="43">
        <f>'032113'!Y59/'032113'!W59</f>
        <v>8.5143353605560378E-3</v>
      </c>
      <c r="BM39" s="43">
        <f>'032113'!AB59</f>
        <v>5.7833859095688745E-3</v>
      </c>
      <c r="BN39" s="43">
        <f t="shared" si="15"/>
        <v>5.7833859095688745E-3</v>
      </c>
      <c r="BO39" s="116">
        <f>'042313'!C59</f>
        <v>9474</v>
      </c>
      <c r="BP39" s="43">
        <f>'042313'!E59/'042313'!C59</f>
        <v>4.8870593202448805E-2</v>
      </c>
      <c r="BQ39" s="169">
        <f>'042313'!I59</f>
        <v>0.01</v>
      </c>
      <c r="BR39" s="43">
        <f t="shared" si="16"/>
        <v>0.01</v>
      </c>
      <c r="BS39" s="116">
        <f>'042313'!K59</f>
        <v>4701</v>
      </c>
      <c r="BT39" s="43">
        <f>'042313'!M59/'042313'!K59</f>
        <v>0.11891087002765369</v>
      </c>
      <c r="BU39" s="169">
        <f>'042313'!Q59</f>
        <v>0.01</v>
      </c>
      <c r="BV39" s="43">
        <f t="shared" si="17"/>
        <v>0.01</v>
      </c>
      <c r="BW39" s="116">
        <f>'042313'!S59</f>
        <v>4309</v>
      </c>
      <c r="BX39" s="43">
        <f>'042313'!U59/'042313'!S59</f>
        <v>0.10025527964724994</v>
      </c>
      <c r="BY39" s="169">
        <f>'042313'!Y59</f>
        <v>0</v>
      </c>
      <c r="BZ39" s="43">
        <f t="shared" si="18"/>
        <v>0</v>
      </c>
      <c r="CA39" s="116">
        <f>'042313'!AA59</f>
        <v>19781</v>
      </c>
      <c r="CB39" s="43">
        <f>'042313'!AC59/'042313'!AA59</f>
        <v>3.4629189626409179E-2</v>
      </c>
      <c r="CC39" s="169">
        <f>'042313'!AG59</f>
        <v>0</v>
      </c>
      <c r="CD39" s="43">
        <f t="shared" si="19"/>
        <v>0</v>
      </c>
      <c r="CE39">
        <f>'060513'!D74</f>
        <v>409</v>
      </c>
      <c r="CF39">
        <f>'060513'!F74/'060513'!D74</f>
        <v>7.090464547677261E-2</v>
      </c>
      <c r="CG39" s="169">
        <f>'060513'!J74</f>
        <v>2.1052631578947368E-2</v>
      </c>
      <c r="CH39" s="43">
        <f t="shared" si="20"/>
        <v>2.1052631578947368E-2</v>
      </c>
      <c r="CI39">
        <f>'060513'!K74</f>
        <v>2241</v>
      </c>
      <c r="CJ39">
        <f>'060513'!M74/'060513'!K74</f>
        <v>3.2574743418116912E-2</v>
      </c>
      <c r="CK39" s="169">
        <f>'060513'!Q74</f>
        <v>-4.6125461254612546E-3</v>
      </c>
      <c r="CL39" s="43">
        <f t="shared" si="21"/>
        <v>-4.6125461254612546E-3</v>
      </c>
      <c r="CM39">
        <f>'060513'!S74</f>
        <v>663</v>
      </c>
      <c r="CN39">
        <f>'060513'!U74/'060513'!S74</f>
        <v>6.3348416289592757E-2</v>
      </c>
      <c r="CO39" s="169">
        <f>'060513'!Y74</f>
        <v>-1.610305958132045E-2</v>
      </c>
      <c r="CP39" s="43">
        <f t="shared" si="22"/>
        <v>-1.610305958132045E-2</v>
      </c>
      <c r="CQ39">
        <f>'060513'!AA74</f>
        <v>618</v>
      </c>
      <c r="CR39">
        <f>'060513'!AC74/'060513'!AA74</f>
        <v>5.8252427184466021E-2</v>
      </c>
      <c r="CS39" s="169">
        <f>'060513'!AG74</f>
        <v>0</v>
      </c>
      <c r="CT39" s="43">
        <f t="shared" si="23"/>
        <v>0</v>
      </c>
      <c r="CU39" s="87">
        <v>23</v>
      </c>
      <c r="CV39" s="89">
        <f t="shared" si="24"/>
        <v>1</v>
      </c>
      <c r="CW39" s="200">
        <f t="shared" si="25"/>
        <v>5.3803722151143851E-3</v>
      </c>
      <c r="CX39" s="43">
        <f t="shared" si="26"/>
        <v>1.3740619587548424E-2</v>
      </c>
    </row>
    <row r="40" spans="1:111">
      <c r="A40">
        <v>37</v>
      </c>
      <c r="B40" t="s">
        <v>113</v>
      </c>
      <c r="C40" s="116">
        <f>'100512'!D71</f>
        <v>4347.4862768586327</v>
      </c>
      <c r="D40" s="43">
        <f>'100512'!F71/'100512'!D71</f>
        <v>0.38670000185528114</v>
      </c>
      <c r="E40" s="43">
        <f>'100512'!I71</f>
        <v>3.291379149281537E-2</v>
      </c>
      <c r="F40" s="43" t="str">
        <f t="shared" si="0"/>
        <v>.</v>
      </c>
      <c r="G40" s="116">
        <f>'100512'!K71</f>
        <v>3469.7242767534422</v>
      </c>
      <c r="H40" s="43">
        <f>'100512'!M71/'100512'!K71</f>
        <v>0.20363060806131017</v>
      </c>
      <c r="I40" s="43">
        <f>'100512'!P71</f>
        <v>-4.8055967185530639E-3</v>
      </c>
      <c r="J40" s="43">
        <f t="shared" si="1"/>
        <v>-4.8055967185530639E-3</v>
      </c>
      <c r="K40" s="116">
        <f>'100512'!R71</f>
        <v>5042.3107123410527</v>
      </c>
      <c r="L40" s="43">
        <f>'100512'!T71/'100512'!R71</f>
        <v>0.22486405307856869</v>
      </c>
      <c r="M40" s="43">
        <f>'100512'!W71</f>
        <v>-6.6490159226178661E-3</v>
      </c>
      <c r="N40" s="43">
        <f t="shared" si="2"/>
        <v>-6.6490159226178661E-3</v>
      </c>
      <c r="O40" s="116">
        <f>'100512'!Y71</f>
        <v>3402.2965109882557</v>
      </c>
      <c r="P40" s="43">
        <f>'100512'!AA71/'100512'!Y71</f>
        <v>0.27303721963327082</v>
      </c>
      <c r="Q40" s="43">
        <f>'100512'!AD71</f>
        <v>-5.4093655882231383E-2</v>
      </c>
      <c r="R40" s="43" t="str">
        <f t="shared" si="3"/>
        <v>.</v>
      </c>
      <c r="S40" s="116">
        <f>'111411'!E61</f>
        <v>433</v>
      </c>
      <c r="T40">
        <f>'111411'!F60/'111411'!D60</f>
        <v>0.2318702290076336</v>
      </c>
      <c r="U40" s="169">
        <f>'111411'!I60</f>
        <v>0.18</v>
      </c>
      <c r="V40" s="43">
        <f t="shared" si="4"/>
        <v>0.18</v>
      </c>
      <c r="W40" s="116">
        <f>'111411'!J60</f>
        <v>1978</v>
      </c>
      <c r="X40">
        <f>'111411'!L60/'111411'!J60</f>
        <v>0.31749241658240646</v>
      </c>
      <c r="Y40" s="169">
        <f>'111411'!O60</f>
        <v>0</v>
      </c>
      <c r="Z40" s="43" t="str">
        <f t="shared" si="5"/>
        <v>.</v>
      </c>
      <c r="AA40" s="116">
        <f>'111411'!P60</f>
        <v>1238</v>
      </c>
      <c r="AB40" s="43">
        <f>'111411'!R60/'111411'!P60</f>
        <v>1.050080775444265E-2</v>
      </c>
      <c r="AC40" s="43">
        <f>'111411'!U60</f>
        <v>0.01</v>
      </c>
      <c r="AD40" s="43">
        <f t="shared" si="6"/>
        <v>0.01</v>
      </c>
      <c r="AE40" s="116">
        <f>'111411'!V60</f>
        <v>215</v>
      </c>
      <c r="AF40" s="43">
        <f>'111411'!X60/'111411'!V60</f>
        <v>1.3953488372093023E-2</v>
      </c>
      <c r="AG40" s="43">
        <f>'111411'!AA60</f>
        <v>0.04</v>
      </c>
      <c r="AH40" s="43">
        <f t="shared" si="7"/>
        <v>0.04</v>
      </c>
      <c r="AI40">
        <f>'121911'!D60</f>
        <v>1508</v>
      </c>
      <c r="AJ40">
        <f>'121911'!F60/'121911'!D60</f>
        <v>2.7188328912466843E-2</v>
      </c>
      <c r="AK40" s="169">
        <f>'121911'!J60</f>
        <v>-8.8616223585548746E-3</v>
      </c>
      <c r="AL40" s="43">
        <f t="shared" si="8"/>
        <v>-8.8616223585548746E-3</v>
      </c>
      <c r="AM40">
        <f>'121911'!K60</f>
        <v>122</v>
      </c>
      <c r="AN40">
        <f>'121911'!M60/'121911'!K60</f>
        <v>9.8360655737704916E-2</v>
      </c>
      <c r="AO40" s="169">
        <f>'121911'!Q60</f>
        <v>-8.1818181818181818E-2</v>
      </c>
      <c r="AP40" s="43">
        <f t="shared" si="9"/>
        <v>-8.1818181818181818E-2</v>
      </c>
      <c r="AQ40">
        <f>'121911'!R60</f>
        <v>1326</v>
      </c>
      <c r="AR40">
        <f>'121911'!T60/'121911'!R60</f>
        <v>1.3574660633484163E-2</v>
      </c>
      <c r="AS40" s="169">
        <f>'121911'!X60</f>
        <v>1.2232415902140673E-2</v>
      </c>
      <c r="AT40" s="43">
        <f t="shared" si="10"/>
        <v>1.2232415902140673E-2</v>
      </c>
      <c r="AU40">
        <f>'121911'!Y60</f>
        <v>5</v>
      </c>
      <c r="AV40">
        <f>'121911'!AA60/'121911'!Y60</f>
        <v>0.8</v>
      </c>
      <c r="AW40">
        <f>'121911'!AD60</f>
        <v>-1</v>
      </c>
      <c r="AX40" s="43" t="str">
        <f t="shared" si="11"/>
        <v>.</v>
      </c>
      <c r="AY40" s="116">
        <f>'032113'!C60</f>
        <v>29</v>
      </c>
      <c r="AZ40" s="43">
        <f>'032113'!E60/'032113'!C60</f>
        <v>0.17241379310344829</v>
      </c>
      <c r="BA40" s="169">
        <f>'032113'!H60</f>
        <v>0</v>
      </c>
      <c r="BB40" s="43" t="str">
        <f t="shared" si="12"/>
        <v>.</v>
      </c>
      <c r="BC40" s="116">
        <f>'032113'!I60</f>
        <v>3852</v>
      </c>
      <c r="BD40" s="43">
        <f>'032113'!K60/'032113'!I60</f>
        <v>1.2980269989615785E-3</v>
      </c>
      <c r="BE40" s="43">
        <f>'032113'!N60</f>
        <v>3.6391993761372499E-3</v>
      </c>
      <c r="BF40" s="43">
        <f t="shared" si="13"/>
        <v>3.6391993761372499E-3</v>
      </c>
      <c r="BG40" s="116">
        <f>'032113'!P60</f>
        <v>398</v>
      </c>
      <c r="BH40" s="43">
        <f>'032113'!R60/'032113'!P60</f>
        <v>3.5175879396984924E-2</v>
      </c>
      <c r="BI40" s="43">
        <f>'032113'!U60</f>
        <v>2.0833333333333332E-2</v>
      </c>
      <c r="BJ40" s="43">
        <f t="shared" si="14"/>
        <v>2.0833333333333332E-2</v>
      </c>
      <c r="BK40" s="116">
        <f>'032113'!W60</f>
        <v>1024</v>
      </c>
      <c r="BL40" s="43">
        <f>'032113'!Y60/'032113'!W60</f>
        <v>2.5390625E-2</v>
      </c>
      <c r="BM40" s="43">
        <f>'032113'!AB60</f>
        <v>2.2044088176352707E-2</v>
      </c>
      <c r="BN40" s="43">
        <f t="shared" si="15"/>
        <v>2.2044088176352707E-2</v>
      </c>
      <c r="BO40" s="116">
        <f>'042313'!C60</f>
        <v>1786</v>
      </c>
      <c r="BP40" s="43">
        <f>'042313'!E60/'042313'!C60</f>
        <v>4.9832026875699889E-2</v>
      </c>
      <c r="BQ40" s="169">
        <f>'042313'!I60</f>
        <v>0</v>
      </c>
      <c r="BR40" s="43">
        <f t="shared" si="16"/>
        <v>0</v>
      </c>
      <c r="BS40" s="116">
        <f>'042313'!K60</f>
        <v>356</v>
      </c>
      <c r="BT40" s="43">
        <f>'042313'!M60/'042313'!K60</f>
        <v>0.648876404494382</v>
      </c>
      <c r="BU40" s="169">
        <f>'042313'!Q60</f>
        <v>-0.27</v>
      </c>
      <c r="BV40" s="43" t="str">
        <f t="shared" si="17"/>
        <v>.</v>
      </c>
      <c r="BW40" s="116">
        <f>'042313'!S60</f>
        <v>132</v>
      </c>
      <c r="BX40" s="43">
        <f>'042313'!U60/'042313'!S60</f>
        <v>6.8181818181818177E-2</v>
      </c>
      <c r="BY40" s="169">
        <f>'042313'!Y60</f>
        <v>0.04</v>
      </c>
      <c r="BZ40" s="43">
        <f t="shared" si="18"/>
        <v>0.04</v>
      </c>
      <c r="CA40" s="116">
        <f>'042313'!AA60</f>
        <v>5039</v>
      </c>
      <c r="CB40" s="43">
        <f>'042313'!AC60/'042313'!AA60</f>
        <v>5.9932526294899785E-2</v>
      </c>
      <c r="CC40" s="169">
        <f>'042313'!AG60</f>
        <v>0.01</v>
      </c>
      <c r="CD40" s="43">
        <f t="shared" si="19"/>
        <v>0.01</v>
      </c>
      <c r="CE40">
        <f>'060513'!D75</f>
        <v>137</v>
      </c>
      <c r="CF40">
        <f>'060513'!F75/'060513'!D75</f>
        <v>8.0291970802919707E-2</v>
      </c>
      <c r="CG40" s="169">
        <f>'060513'!J75</f>
        <v>3.968253968253968E-2</v>
      </c>
      <c r="CH40" s="43" t="str">
        <f t="shared" si="20"/>
        <v>.</v>
      </c>
      <c r="CI40">
        <f>'060513'!K75</f>
        <v>1479</v>
      </c>
      <c r="CJ40">
        <f>'060513'!M75/'060513'!K75</f>
        <v>4.3272481406355645E-2</v>
      </c>
      <c r="CK40" s="169">
        <f>'060513'!Q75</f>
        <v>5.6537102473498231E-3</v>
      </c>
      <c r="CL40" s="43">
        <f t="shared" si="21"/>
        <v>5.6537102473498231E-3</v>
      </c>
      <c r="CM40">
        <f>'060513'!S75</f>
        <v>1335</v>
      </c>
      <c r="CN40">
        <f>'060513'!U75/'060513'!S75</f>
        <v>3.2209737827715357E-2</v>
      </c>
      <c r="CO40" s="169">
        <f>'060513'!Y75</f>
        <v>1.9349845201238391E-2</v>
      </c>
      <c r="CP40" s="43">
        <f t="shared" si="22"/>
        <v>1.9349845201238391E-2</v>
      </c>
      <c r="CQ40">
        <f>'060513'!AA75</f>
        <v>1275</v>
      </c>
      <c r="CR40">
        <f>'060513'!AC75/'060513'!AA75</f>
        <v>5.0980392156862744E-2</v>
      </c>
      <c r="CS40" s="169">
        <f>'060513'!AG75</f>
        <v>3.4710743801652892E-2</v>
      </c>
      <c r="CT40" s="43">
        <f t="shared" si="23"/>
        <v>3.4710743801652892E-2</v>
      </c>
      <c r="CU40" s="87">
        <v>17</v>
      </c>
      <c r="CV40" s="89">
        <f t="shared" si="24"/>
        <v>0.73913043478260865</v>
      </c>
      <c r="CW40" s="200">
        <f t="shared" si="25"/>
        <v>1.8520557451268592E-2</v>
      </c>
      <c r="CX40" s="43">
        <f t="shared" si="26"/>
        <v>5.1540231329755791E-2</v>
      </c>
    </row>
    <row r="41" spans="1:111">
      <c r="A41">
        <v>38</v>
      </c>
      <c r="B41" t="s">
        <v>115</v>
      </c>
      <c r="C41" s="116">
        <f>'100512'!D72</f>
        <v>938.25675797848305</v>
      </c>
      <c r="D41" s="43">
        <f>'100512'!F72/'100512'!D72</f>
        <v>0.13767307430798142</v>
      </c>
      <c r="E41" s="43">
        <f>'100512'!I72</f>
        <v>3.9014631857592326E-3</v>
      </c>
      <c r="F41" s="43">
        <f t="shared" si="0"/>
        <v>3.9014631857592326E-3</v>
      </c>
      <c r="G41" s="116">
        <f>'100512'!K72</f>
        <v>991.65642799881869</v>
      </c>
      <c r="H41" s="43">
        <f>'100512'!M72/'100512'!K72</f>
        <v>7.1885636210372805E-2</v>
      </c>
      <c r="I41" s="43">
        <f>'100512'!P72</f>
        <v>-2.5505584473896937E-2</v>
      </c>
      <c r="J41" s="43">
        <f t="shared" si="1"/>
        <v>-2.5505584473896937E-2</v>
      </c>
      <c r="K41" s="116">
        <f>'100512'!R72</f>
        <v>1433.5022941289517</v>
      </c>
      <c r="L41" s="43">
        <f>'100512'!T72/'100512'!R72</f>
        <v>5.5213780404762096E-2</v>
      </c>
      <c r="M41" s="43">
        <f>'100512'!W72</f>
        <v>2.6431408203343677E-3</v>
      </c>
      <c r="N41" s="43">
        <f t="shared" si="2"/>
        <v>2.6431408203343677E-3</v>
      </c>
      <c r="O41" s="116">
        <f>'100512'!Y72</f>
        <v>1024.2570619137994</v>
      </c>
      <c r="P41" s="43">
        <f>'100512'!AA72/'100512'!Y72</f>
        <v>7.5675011864223318E-2</v>
      </c>
      <c r="Q41" s="43">
        <f>'100512'!AD72</f>
        <v>-3.8369169812671202E-3</v>
      </c>
      <c r="R41" s="43">
        <f t="shared" si="3"/>
        <v>-3.8369169812671202E-3</v>
      </c>
      <c r="S41" s="116">
        <f>'111411'!E62</f>
        <v>56</v>
      </c>
      <c r="T41">
        <f>'111411'!F61/'111411'!D61</f>
        <v>0.29610655737704916</v>
      </c>
      <c r="U41" s="169">
        <f>'111411'!I61</f>
        <v>0.21</v>
      </c>
      <c r="V41" s="43" t="str">
        <f t="shared" si="4"/>
        <v>.</v>
      </c>
      <c r="W41" s="116">
        <f>'111411'!J61</f>
        <v>1400</v>
      </c>
      <c r="X41">
        <f>'111411'!L61/'111411'!J61</f>
        <v>0.11785714285714285</v>
      </c>
      <c r="Y41" s="169">
        <f>'111411'!O61</f>
        <v>0.04</v>
      </c>
      <c r="Z41" s="43">
        <f t="shared" si="5"/>
        <v>0.04</v>
      </c>
      <c r="AA41" s="116">
        <f>'111411'!P61</f>
        <v>823</v>
      </c>
      <c r="AB41" s="43">
        <f>'111411'!R61/'111411'!P61</f>
        <v>0.33171324422843257</v>
      </c>
      <c r="AC41" s="43">
        <f>'111411'!U61</f>
        <v>0.13</v>
      </c>
      <c r="AD41" s="43" t="str">
        <f t="shared" si="6"/>
        <v>.</v>
      </c>
      <c r="AE41" s="116">
        <f>'111411'!V61</f>
        <v>110</v>
      </c>
      <c r="AF41" s="43">
        <f>'111411'!X61/'111411'!V61</f>
        <v>9.0909090909090912E-2</v>
      </c>
      <c r="AG41" s="43">
        <f>'111411'!AA61</f>
        <v>-0.02</v>
      </c>
      <c r="AH41" s="43">
        <f t="shared" si="7"/>
        <v>-0.02</v>
      </c>
      <c r="AI41">
        <f>'121911'!D61</f>
        <v>625</v>
      </c>
      <c r="AJ41">
        <f>'121911'!F61/'121911'!D61</f>
        <v>7.5200000000000003E-2</v>
      </c>
      <c r="AK41" s="169">
        <f>'121911'!J61</f>
        <v>-4.4982698961937718E-2</v>
      </c>
      <c r="AL41" s="43">
        <f t="shared" si="8"/>
        <v>-4.4982698961937718E-2</v>
      </c>
      <c r="AM41">
        <f>'121911'!K61</f>
        <v>202</v>
      </c>
      <c r="AN41">
        <f>'121911'!M61/'121911'!K61</f>
        <v>0.13366336633663367</v>
      </c>
      <c r="AO41" s="169">
        <f>'121911'!Q61</f>
        <v>-9.1428571428571428E-2</v>
      </c>
      <c r="AP41" s="43">
        <f t="shared" si="9"/>
        <v>-9.1428571428571428E-2</v>
      </c>
      <c r="AQ41">
        <f>'121911'!R61</f>
        <v>860</v>
      </c>
      <c r="AR41">
        <f>'121911'!T61/'121911'!R61</f>
        <v>0.46627906976744188</v>
      </c>
      <c r="AS41" s="169">
        <f>'121911'!X61</f>
        <v>0.18954248366013071</v>
      </c>
      <c r="AT41" s="43" t="str">
        <f t="shared" si="10"/>
        <v>.</v>
      </c>
      <c r="AU41">
        <f>'121911'!Y61</f>
        <v>9</v>
      </c>
      <c r="AV41">
        <f>'121911'!AA61/'121911'!Y61</f>
        <v>0.1111111111111111</v>
      </c>
      <c r="AW41">
        <f>'121911'!AD61</f>
        <v>0</v>
      </c>
      <c r="AX41" s="43" t="str">
        <f t="shared" si="11"/>
        <v>.</v>
      </c>
      <c r="AY41" s="116">
        <f>'032113'!C61</f>
        <v>181</v>
      </c>
      <c r="AZ41" s="43">
        <f>'032113'!E61/'032113'!C61</f>
        <v>0.37016574585635359</v>
      </c>
      <c r="BA41" s="169">
        <f>'032113'!H61</f>
        <v>-1.7543859649122806E-2</v>
      </c>
      <c r="BB41" s="43" t="str">
        <f t="shared" si="12"/>
        <v>.</v>
      </c>
      <c r="BC41" s="116">
        <f>'032113'!I61</f>
        <v>1679</v>
      </c>
      <c r="BD41" s="43">
        <f>'032113'!K61/'032113'!I61</f>
        <v>5.3603335318642047E-3</v>
      </c>
      <c r="BE41" s="43">
        <f>'032113'!N61</f>
        <v>2.3952095808383233E-3</v>
      </c>
      <c r="BF41" s="43">
        <f t="shared" si="13"/>
        <v>2.3952095808383233E-3</v>
      </c>
      <c r="BG41" s="116">
        <f>'032113'!P61</f>
        <v>2401</v>
      </c>
      <c r="BH41" s="43">
        <f>'032113'!R61/'032113'!P61</f>
        <v>0.20449812578092461</v>
      </c>
      <c r="BI41" s="43">
        <f>'032113'!U61</f>
        <v>2.617801047120419E-3</v>
      </c>
      <c r="BJ41" s="43">
        <f t="shared" si="14"/>
        <v>2.617801047120419E-3</v>
      </c>
      <c r="BK41" s="116">
        <f>'032113'!W61</f>
        <v>1805</v>
      </c>
      <c r="BL41" s="43">
        <f>'032113'!Y61/'032113'!W61</f>
        <v>0.1113573407202216</v>
      </c>
      <c r="BM41" s="43">
        <f>'032113'!AB61</f>
        <v>3.3042394014962596E-2</v>
      </c>
      <c r="BN41" s="43">
        <f t="shared" si="15"/>
        <v>3.3042394014962596E-2</v>
      </c>
      <c r="BO41" s="116">
        <f>'042313'!C61</f>
        <v>2332</v>
      </c>
      <c r="BP41" s="43">
        <f>'042313'!E61/'042313'!C61</f>
        <v>0.13078902229845626</v>
      </c>
      <c r="BQ41" s="169">
        <f>'042313'!I61</f>
        <v>0.03</v>
      </c>
      <c r="BR41" s="43">
        <f t="shared" si="16"/>
        <v>0.03</v>
      </c>
      <c r="BS41" s="116">
        <f>'042313'!K61</f>
        <v>1849</v>
      </c>
      <c r="BT41" s="43">
        <f>'042313'!M61/'042313'!K61</f>
        <v>0.27636560302866414</v>
      </c>
      <c r="BU41" s="169">
        <f>'042313'!Q61</f>
        <v>0.01</v>
      </c>
      <c r="BV41" s="43" t="str">
        <f t="shared" si="17"/>
        <v>.</v>
      </c>
      <c r="BW41" s="116">
        <f>'042313'!S61</f>
        <v>1644</v>
      </c>
      <c r="BX41" s="43">
        <f>'042313'!U61/'042313'!S61</f>
        <v>0.23661800486618004</v>
      </c>
      <c r="BY41" s="169">
        <f>'042313'!Y61</f>
        <v>7.0000000000000007E-2</v>
      </c>
      <c r="BZ41" s="43">
        <f t="shared" si="18"/>
        <v>7.0000000000000007E-2</v>
      </c>
      <c r="CA41" s="116">
        <f>'042313'!AA61</f>
        <v>1588</v>
      </c>
      <c r="CB41" s="43">
        <f>'042313'!AC61/'042313'!AA61</f>
        <v>9.3198992443324941E-2</v>
      </c>
      <c r="CC41" s="169">
        <f>'042313'!AG61</f>
        <v>0.04</v>
      </c>
      <c r="CD41" s="43">
        <f t="shared" si="19"/>
        <v>0.04</v>
      </c>
      <c r="CE41">
        <f>'060513'!D76</f>
        <v>1164</v>
      </c>
      <c r="CF41">
        <f>'060513'!F76/'060513'!D76</f>
        <v>0.14948453608247422</v>
      </c>
      <c r="CG41" s="169">
        <f>'060513'!J76</f>
        <v>-2.8282828282828285E-2</v>
      </c>
      <c r="CH41" s="43">
        <f t="shared" si="20"/>
        <v>-2.8282828282828285E-2</v>
      </c>
      <c r="CI41">
        <f>'060513'!K76</f>
        <v>895</v>
      </c>
      <c r="CJ41">
        <f>'060513'!M76/'060513'!K76</f>
        <v>5.3631284916201116E-2</v>
      </c>
      <c r="CK41" s="169">
        <f>'060513'!Q76</f>
        <v>4.3683589138134596E-2</v>
      </c>
      <c r="CL41" s="43">
        <f t="shared" si="21"/>
        <v>4.3683589138134596E-2</v>
      </c>
      <c r="CM41">
        <f>'060513'!S76</f>
        <v>851</v>
      </c>
      <c r="CN41">
        <f>'060513'!U76/'060513'!S76</f>
        <v>6.6980023501762631E-2</v>
      </c>
      <c r="CO41" s="169">
        <f>'060513'!Y76</f>
        <v>9.8236775818639793E-2</v>
      </c>
      <c r="CP41" s="43">
        <f t="shared" si="22"/>
        <v>9.8236775818639793E-2</v>
      </c>
      <c r="CQ41">
        <f>'060513'!AA76</f>
        <v>764</v>
      </c>
      <c r="CR41">
        <f>'060513'!AC76/'060513'!AA76</f>
        <v>0.112565445026178</v>
      </c>
      <c r="CS41" s="169">
        <f>'060513'!AG76</f>
        <v>1.9174041297935103E-2</v>
      </c>
      <c r="CT41" s="43">
        <f t="shared" si="23"/>
        <v>1.9174041297935103E-2</v>
      </c>
      <c r="CU41" s="87">
        <v>18</v>
      </c>
      <c r="CV41" s="89">
        <f t="shared" si="24"/>
        <v>0.78260869565217395</v>
      </c>
      <c r="CW41" s="200">
        <f t="shared" si="25"/>
        <v>1.0621290191128202E-2</v>
      </c>
      <c r="CX41" s="43">
        <f t="shared" si="26"/>
        <v>4.5310672790024376E-2</v>
      </c>
    </row>
    <row r="42" spans="1:111">
      <c r="A42">
        <v>39</v>
      </c>
      <c r="B42" t="s">
        <v>117</v>
      </c>
      <c r="C42" s="116">
        <f>'100512'!D73</f>
        <v>1255.6083084712052</v>
      </c>
      <c r="D42" s="43">
        <f>'100512'!F73/'100512'!D73</f>
        <v>2.5335277902830106E-2</v>
      </c>
      <c r="E42" s="43">
        <f>'100512'!I73</f>
        <v>-4.5268340921812335E-3</v>
      </c>
      <c r="F42" s="43">
        <f t="shared" si="0"/>
        <v>-4.5268340921812335E-3</v>
      </c>
      <c r="G42" s="116">
        <f>'100512'!K73</f>
        <v>1175.1772604531454</v>
      </c>
      <c r="H42" s="43">
        <f>'100512'!M73/'100512'!K73</f>
        <v>1.4589032186686378E-2</v>
      </c>
      <c r="I42" s="43">
        <f>'100512'!P73</f>
        <v>4.4146157169214382E-3</v>
      </c>
      <c r="J42" s="43">
        <f t="shared" si="1"/>
        <v>4.4146157169214382E-3</v>
      </c>
      <c r="K42" s="116">
        <f>'100512'!R73</f>
        <v>1717.0253395150701</v>
      </c>
      <c r="L42" s="43">
        <f>'100512'!T73/'100512'!R73</f>
        <v>1.943833773114529E-2</v>
      </c>
      <c r="M42" s="43">
        <f>'100512'!W73</f>
        <v>-6.2211479910819219E-5</v>
      </c>
      <c r="N42" s="43">
        <f t="shared" si="2"/>
        <v>-6.2211479910819219E-5</v>
      </c>
      <c r="O42" s="116">
        <f>'100512'!Y73</f>
        <v>1140.7453138322744</v>
      </c>
      <c r="P42" s="43">
        <f>'100512'!AA73/'100512'!Y73</f>
        <v>1.7501600134526406E-2</v>
      </c>
      <c r="Q42" s="43">
        <f>'100512'!AD73</f>
        <v>3.869741854434432E-3</v>
      </c>
      <c r="R42" s="43">
        <f t="shared" si="3"/>
        <v>3.869741854434432E-3</v>
      </c>
      <c r="S42" s="116">
        <f>'111411'!E63</f>
        <v>942</v>
      </c>
      <c r="T42">
        <f>'111411'!F62/'111411'!D62</f>
        <v>3.2627865961199293E-2</v>
      </c>
      <c r="U42" s="169">
        <f>'111411'!I62</f>
        <v>0.02</v>
      </c>
      <c r="V42" s="43">
        <f t="shared" si="4"/>
        <v>0.02</v>
      </c>
      <c r="W42" s="116">
        <f>'111411'!J62</f>
        <v>1258</v>
      </c>
      <c r="X42">
        <f>'111411'!L62/'111411'!J62</f>
        <v>3.6565977742448331E-2</v>
      </c>
      <c r="Y42" s="169">
        <f>'111411'!O62</f>
        <v>0.01</v>
      </c>
      <c r="Z42" s="43">
        <f t="shared" si="5"/>
        <v>0.01</v>
      </c>
      <c r="AA42" s="116">
        <f>'111411'!P62</f>
        <v>889</v>
      </c>
      <c r="AB42" s="43">
        <f>'111411'!R62/'111411'!P62</f>
        <v>2.0247469066366704E-2</v>
      </c>
      <c r="AC42" s="43">
        <f>'111411'!U62</f>
        <v>0.01</v>
      </c>
      <c r="AD42" s="43">
        <f t="shared" si="6"/>
        <v>0.01</v>
      </c>
      <c r="AE42" s="116">
        <f>'111411'!V62</f>
        <v>125</v>
      </c>
      <c r="AF42" s="43">
        <f>'111411'!X62/'111411'!V62</f>
        <v>0.04</v>
      </c>
      <c r="AG42" s="43">
        <f>'111411'!AA62</f>
        <v>-0.01</v>
      </c>
      <c r="AH42" s="43">
        <f t="shared" si="7"/>
        <v>-0.01</v>
      </c>
      <c r="AI42">
        <f>'121911'!D62</f>
        <v>808</v>
      </c>
      <c r="AJ42">
        <f>'121911'!F62/'121911'!D62</f>
        <v>5.5693069306930694E-2</v>
      </c>
      <c r="AK42" s="169">
        <f>'121911'!J62</f>
        <v>-4.5871559633027525E-2</v>
      </c>
      <c r="AL42" s="43">
        <f t="shared" si="8"/>
        <v>-4.5871559633027525E-2</v>
      </c>
      <c r="AM42">
        <f>'121911'!K62</f>
        <v>106</v>
      </c>
      <c r="AN42">
        <f>'121911'!M62/'121911'!K62</f>
        <v>5.6603773584905662E-2</v>
      </c>
      <c r="AO42" s="169">
        <f>'121911'!Q62</f>
        <v>-0.03</v>
      </c>
      <c r="AP42" s="43">
        <f t="shared" si="9"/>
        <v>-0.03</v>
      </c>
      <c r="AQ42">
        <f>'121911'!R62</f>
        <v>789</v>
      </c>
      <c r="AR42">
        <f>'121911'!T62/'121911'!R62</f>
        <v>1.7743979721166033E-2</v>
      </c>
      <c r="AS42" s="169">
        <f>'121911'!X62</f>
        <v>1.935483870967742E-2</v>
      </c>
      <c r="AT42" s="43">
        <f t="shared" si="10"/>
        <v>1.935483870967742E-2</v>
      </c>
      <c r="AU42">
        <f>'121911'!Y62</f>
        <v>1</v>
      </c>
      <c r="AV42">
        <f>'121911'!AA62/'121911'!Y62</f>
        <v>0</v>
      </c>
      <c r="AW42">
        <f>'121911'!AD62</f>
        <v>0</v>
      </c>
      <c r="AX42" s="43" t="str">
        <f t="shared" si="11"/>
        <v>.</v>
      </c>
      <c r="AY42" s="116">
        <f>'032113'!C62</f>
        <v>74</v>
      </c>
      <c r="AZ42" s="43">
        <f>'032113'!E62/'032113'!C62</f>
        <v>9.45945945945946E-2</v>
      </c>
      <c r="BA42" s="169">
        <f>'032113'!H62</f>
        <v>-2.9850746268656716E-2</v>
      </c>
      <c r="BB42" s="43" t="str">
        <f t="shared" si="12"/>
        <v>.</v>
      </c>
      <c r="BC42" s="116">
        <f>'032113'!I62</f>
        <v>2247</v>
      </c>
      <c r="BD42" s="43">
        <f>'032113'!K62/'032113'!I62</f>
        <v>4.450378282153983E-3</v>
      </c>
      <c r="BE42" s="43">
        <f>'032113'!N62</f>
        <v>0</v>
      </c>
      <c r="BF42" s="43">
        <f t="shared" si="13"/>
        <v>0</v>
      </c>
      <c r="BG42" s="116">
        <f>'032113'!P62</f>
        <v>1468</v>
      </c>
      <c r="BH42" s="43">
        <f>'032113'!R62/'032113'!P62</f>
        <v>4.9727520435967301E-2</v>
      </c>
      <c r="BI42" s="43">
        <f>'032113'!U62</f>
        <v>5.7347670250896057E-3</v>
      </c>
      <c r="BJ42" s="43">
        <f t="shared" si="14"/>
        <v>5.7347670250896057E-3</v>
      </c>
      <c r="BK42" s="116">
        <f>'032113'!W62</f>
        <v>1466</v>
      </c>
      <c r="BL42" s="43">
        <f>'032113'!Y62/'032113'!W62</f>
        <v>4.9795361527967257E-2</v>
      </c>
      <c r="BM42" s="43">
        <f>'032113'!AB62</f>
        <v>3.1586503948312993E-2</v>
      </c>
      <c r="BN42" s="43">
        <f t="shared" si="15"/>
        <v>3.1586503948312993E-2</v>
      </c>
      <c r="BO42" s="116">
        <f>'042313'!C62</f>
        <v>1990</v>
      </c>
      <c r="BP42" s="43">
        <f>'042313'!E62/'042313'!C62</f>
        <v>6.1306532663316586E-2</v>
      </c>
      <c r="BQ42" s="169">
        <f>'042313'!I62</f>
        <v>0</v>
      </c>
      <c r="BR42" s="43">
        <f t="shared" si="16"/>
        <v>0</v>
      </c>
      <c r="BS42" s="116">
        <f>'042313'!K62</f>
        <v>1002</v>
      </c>
      <c r="BT42" s="43">
        <f>'042313'!M62/'042313'!K62</f>
        <v>8.9820359281437126E-2</v>
      </c>
      <c r="BU42" s="169">
        <f>'042313'!Q62</f>
        <v>-0.02</v>
      </c>
      <c r="BV42" s="43">
        <f t="shared" si="17"/>
        <v>-0.02</v>
      </c>
      <c r="BW42" s="116">
        <f>'042313'!S62</f>
        <v>1036</v>
      </c>
      <c r="BX42" s="43">
        <f>'042313'!U62/'042313'!S62</f>
        <v>0.13127413127413126</v>
      </c>
      <c r="BY42" s="169">
        <f>'042313'!Y62</f>
        <v>-0.04</v>
      </c>
      <c r="BZ42" s="43">
        <f t="shared" si="18"/>
        <v>-0.04</v>
      </c>
      <c r="CA42" s="116">
        <f>'042313'!AA62</f>
        <v>2738</v>
      </c>
      <c r="CB42" s="43">
        <f>'042313'!AC62/'042313'!AA62</f>
        <v>5.7706355003652302E-2</v>
      </c>
      <c r="CC42" s="169">
        <f>'042313'!AG62</f>
        <v>0</v>
      </c>
      <c r="CD42" s="43">
        <f t="shared" si="19"/>
        <v>0</v>
      </c>
      <c r="CE42">
        <f>'060513'!D77</f>
        <v>409</v>
      </c>
      <c r="CF42">
        <f>'060513'!F77/'060513'!D77</f>
        <v>0.32762836185819072</v>
      </c>
      <c r="CG42" s="169">
        <f>'060513'!J77</f>
        <v>-0.14909090909090908</v>
      </c>
      <c r="CH42" s="43" t="str">
        <f t="shared" si="20"/>
        <v>.</v>
      </c>
      <c r="CI42">
        <f>'060513'!K77</f>
        <v>302</v>
      </c>
      <c r="CJ42">
        <f>'060513'!M77/'060513'!K77</f>
        <v>0.35099337748344372</v>
      </c>
      <c r="CK42" s="169">
        <f>'060513'!Q77</f>
        <v>-8.1632653061224483E-2</v>
      </c>
      <c r="CL42" s="43" t="str">
        <f t="shared" si="21"/>
        <v>.</v>
      </c>
      <c r="CM42">
        <f>'060513'!S77</f>
        <v>185</v>
      </c>
      <c r="CN42">
        <f>'060513'!U77/'060513'!S77</f>
        <v>0.52972972972972976</v>
      </c>
      <c r="CO42" s="169">
        <f>'060513'!Y77</f>
        <v>0</v>
      </c>
      <c r="CP42" s="43" t="str">
        <f t="shared" si="22"/>
        <v>.</v>
      </c>
      <c r="CQ42">
        <f>'060513'!AA77</f>
        <v>200</v>
      </c>
      <c r="CR42">
        <f>'060513'!AC77/'060513'!AA77</f>
        <v>0.58499999999999996</v>
      </c>
      <c r="CS42" s="169">
        <f>'060513'!AG77</f>
        <v>-0.14457831325301204</v>
      </c>
      <c r="CT42" s="43" t="str">
        <f t="shared" si="23"/>
        <v>.</v>
      </c>
      <c r="CU42" s="87">
        <v>18</v>
      </c>
      <c r="CV42" s="89">
        <f t="shared" si="24"/>
        <v>0.78260869565217395</v>
      </c>
      <c r="CW42" s="200">
        <f t="shared" si="25"/>
        <v>-1.5937586219177307E-3</v>
      </c>
      <c r="CX42" s="43">
        <f t="shared" si="26"/>
        <v>2.1171873347357654E-2</v>
      </c>
    </row>
    <row r="43" spans="1:111" s="16" customFormat="1">
      <c r="A43" s="16">
        <v>40</v>
      </c>
      <c r="B43" s="16" t="s">
        <v>119</v>
      </c>
      <c r="C43" s="241">
        <f>'100512'!D74</f>
        <v>938.25675797848305</v>
      </c>
      <c r="D43" s="46">
        <f>'100512'!F74/'100512'!D74</f>
        <v>0.1972629124412868</v>
      </c>
      <c r="E43" s="46">
        <f>'100512'!I74</f>
        <v>0.94149960644941577</v>
      </c>
      <c r="F43" s="46">
        <f t="shared" si="0"/>
        <v>0.94149960644941577</v>
      </c>
      <c r="G43" s="241">
        <f>'100512'!K74</f>
        <v>768.42640957484218</v>
      </c>
      <c r="H43" s="46">
        <f>'100512'!M74/'100512'!K74</f>
        <v>0.1056857631577435</v>
      </c>
      <c r="I43" s="46">
        <f>'100512'!P74</f>
        <v>1.0753535476783767</v>
      </c>
      <c r="J43" s="46">
        <f t="shared" si="1"/>
        <v>1.0753535476783767</v>
      </c>
      <c r="K43" s="241">
        <f>'100512'!R74</f>
        <v>1071.7659948432145</v>
      </c>
      <c r="L43" s="46">
        <f>'100512'!T74/'100512'!R74</f>
        <v>0.12100594799372022</v>
      </c>
      <c r="M43" s="46">
        <f>'100512'!W74</f>
        <v>0.96957422357386103</v>
      </c>
      <c r="N43" s="46">
        <f t="shared" si="2"/>
        <v>0.96957422357386103</v>
      </c>
      <c r="O43" s="241">
        <f>'100512'!Y74</f>
        <v>820.6649819842122</v>
      </c>
      <c r="P43" s="46">
        <f>'100512'!AA74/'100512'!Y74</f>
        <v>0.15169018885966612</v>
      </c>
      <c r="Q43" s="46">
        <f>'100512'!AD74</f>
        <v>0.91170288501717245</v>
      </c>
      <c r="R43" s="46">
        <f t="shared" si="3"/>
        <v>0.91170288501717245</v>
      </c>
      <c r="S43" s="241">
        <f>'111411'!E64</f>
        <v>58</v>
      </c>
      <c r="T43" s="16">
        <f>'111411'!F63/'111411'!D63</f>
        <v>6.2874251497005984E-2</v>
      </c>
      <c r="U43" s="242">
        <f>'111411'!I63</f>
        <v>0.94</v>
      </c>
      <c r="V43" s="46" t="str">
        <f t="shared" si="4"/>
        <v>.</v>
      </c>
      <c r="W43" s="241">
        <f>'111411'!J63</f>
        <v>1243</v>
      </c>
      <c r="X43" s="16">
        <f>'111411'!L63/'111411'!J63</f>
        <v>4.9879324215607403E-2</v>
      </c>
      <c r="Y43" s="242">
        <f>'111411'!O63</f>
        <v>0.93</v>
      </c>
      <c r="Z43" s="46">
        <f t="shared" si="5"/>
        <v>0.93</v>
      </c>
      <c r="AA43" s="241">
        <f>'111411'!P63</f>
        <v>487</v>
      </c>
      <c r="AB43" s="46">
        <f>'111411'!R63/'111411'!P63</f>
        <v>7.5975359342915813E-2</v>
      </c>
      <c r="AC43" s="46">
        <f>'111411'!U63</f>
        <v>0.74</v>
      </c>
      <c r="AD43" s="46">
        <f t="shared" si="6"/>
        <v>0.74</v>
      </c>
      <c r="AE43" s="241">
        <f>'111411'!V63</f>
        <v>84</v>
      </c>
      <c r="AF43" s="46">
        <f>'111411'!X63/'111411'!V63</f>
        <v>8.3333333333333329E-2</v>
      </c>
      <c r="AG43" s="46">
        <f>'111411'!AA63</f>
        <v>1.1000000000000001</v>
      </c>
      <c r="AH43" s="46" t="str">
        <f t="shared" si="7"/>
        <v>.</v>
      </c>
      <c r="AI43" s="16">
        <f>'121911'!D63</f>
        <v>554</v>
      </c>
      <c r="AJ43" s="16">
        <f>'121911'!F63/'121911'!D63</f>
        <v>0.12274368231046931</v>
      </c>
      <c r="AK43" s="242">
        <f>'121911'!J63</f>
        <v>0.75514403292181065</v>
      </c>
      <c r="AL43" s="46">
        <f t="shared" si="8"/>
        <v>0.75514403292181065</v>
      </c>
      <c r="AM43" s="16">
        <f>'121911'!K63</f>
        <v>157</v>
      </c>
      <c r="AN43" s="16">
        <f>'121911'!M63/'121911'!K63</f>
        <v>0.26751592356687898</v>
      </c>
      <c r="AO43" s="242">
        <f>'121911'!Q63</f>
        <v>1</v>
      </c>
      <c r="AP43" s="46" t="str">
        <f t="shared" si="9"/>
        <v>.</v>
      </c>
      <c r="AQ43" s="16">
        <f>'121911'!R63</f>
        <v>552</v>
      </c>
      <c r="AR43" s="16">
        <f>'121911'!T63/'121911'!R63</f>
        <v>0.125</v>
      </c>
      <c r="AS43" s="242">
        <f>'121911'!X63</f>
        <v>1.4037267080745341</v>
      </c>
      <c r="AT43" s="46">
        <f t="shared" si="10"/>
        <v>1.4037267080745341</v>
      </c>
      <c r="AU43" s="16">
        <f>'121911'!Y63</f>
        <v>4</v>
      </c>
      <c r="AV43" s="16">
        <f>'121911'!AA63/'121911'!Y63</f>
        <v>0.75</v>
      </c>
      <c r="AW43" s="16">
        <f>'121911'!AD63</f>
        <v>6</v>
      </c>
      <c r="AX43" s="46" t="str">
        <f t="shared" si="11"/>
        <v>.</v>
      </c>
      <c r="AY43" s="241">
        <f>'032113'!C63</f>
        <v>289</v>
      </c>
      <c r="AZ43" s="46">
        <f>'032113'!E63/'032113'!C63</f>
        <v>0.70934256055363321</v>
      </c>
      <c r="BA43" s="242">
        <f>'032113'!H63</f>
        <v>0.98809523809523814</v>
      </c>
      <c r="BB43" s="46" t="str">
        <f t="shared" si="12"/>
        <v>.</v>
      </c>
      <c r="BC43" s="241">
        <f>'032113'!I63</f>
        <v>1498</v>
      </c>
      <c r="BD43" s="46">
        <f>'032113'!K63/'032113'!I63</f>
        <v>7.3431241655540717E-3</v>
      </c>
      <c r="BE43" s="46">
        <f>'032113'!N63</f>
        <v>1.090114324142569</v>
      </c>
      <c r="BF43" s="46">
        <f t="shared" si="13"/>
        <v>1.090114324142569</v>
      </c>
      <c r="BG43" s="241">
        <f>'032113'!P63</f>
        <v>1767</v>
      </c>
      <c r="BH43" s="46">
        <f>'032113'!R63/'032113'!P63</f>
        <v>0.155631013016412</v>
      </c>
      <c r="BI43" s="46">
        <f>'032113'!U63</f>
        <v>0.8418230563002681</v>
      </c>
      <c r="BJ43" s="46">
        <f t="shared" si="14"/>
        <v>0.8418230563002681</v>
      </c>
      <c r="BK43" s="241">
        <f>'032113'!W63</f>
        <v>1591</v>
      </c>
      <c r="BL43" s="46">
        <f>'032113'!Y63/'032113'!W63</f>
        <v>7.7309868007542429E-2</v>
      </c>
      <c r="BM43" s="46">
        <f>'032113'!AB63</f>
        <v>0.80790190735694822</v>
      </c>
      <c r="BN43" s="46">
        <f t="shared" si="15"/>
        <v>0.80790190735694822</v>
      </c>
      <c r="BO43" s="241">
        <f>'042313'!C63</f>
        <v>1815</v>
      </c>
      <c r="BP43" s="46">
        <f>'042313'!E63/'042313'!C63</f>
        <v>0.13168044077134985</v>
      </c>
      <c r="BQ43" s="242">
        <f>'042313'!I63</f>
        <v>1.2</v>
      </c>
      <c r="BR43" s="46">
        <f t="shared" si="16"/>
        <v>1.2</v>
      </c>
      <c r="BS43" s="241">
        <f>'042313'!K63</f>
        <v>1935</v>
      </c>
      <c r="BT43" s="46">
        <f>'042313'!M63/'042313'!K63</f>
        <v>0.21550387596899226</v>
      </c>
      <c r="BU43" s="242">
        <f>'042313'!Q63</f>
        <v>0.96</v>
      </c>
      <c r="BV43" s="46">
        <f t="shared" si="17"/>
        <v>0.96</v>
      </c>
      <c r="BW43" s="241">
        <f>'042313'!S63</f>
        <v>1632</v>
      </c>
      <c r="BX43" s="46">
        <f>'042313'!U63/'042313'!S63</f>
        <v>0.18872549019607843</v>
      </c>
      <c r="BY43" s="242">
        <f>'042313'!Y63</f>
        <v>1</v>
      </c>
      <c r="BZ43" s="46">
        <f t="shared" si="18"/>
        <v>1</v>
      </c>
      <c r="CA43" s="241">
        <f>'042313'!AA63</f>
        <v>1236</v>
      </c>
      <c r="CB43" s="46">
        <f>'042313'!AC63/'042313'!AA63</f>
        <v>9.5469255663430425E-2</v>
      </c>
      <c r="CC43" s="242">
        <f>'042313'!AG63</f>
        <v>1.5</v>
      </c>
      <c r="CD43" s="46">
        <f t="shared" si="19"/>
        <v>1.5</v>
      </c>
      <c r="CE43" s="16">
        <f>'060513'!D78</f>
        <v>752</v>
      </c>
      <c r="CF43" s="16">
        <f>'060513'!F78/'060513'!D78</f>
        <v>0.11968085106382979</v>
      </c>
      <c r="CG43" s="242">
        <f>'060513'!J78</f>
        <v>0.54229607250755285</v>
      </c>
      <c r="CH43" s="46">
        <f t="shared" si="20"/>
        <v>0.54229607250755285</v>
      </c>
      <c r="CI43" s="16">
        <f>'060513'!K78</f>
        <v>145</v>
      </c>
      <c r="CJ43" s="16">
        <f>'060513'!M78/'060513'!K78</f>
        <v>0.23448275862068965</v>
      </c>
      <c r="CK43" s="242">
        <f>'060513'!Q78</f>
        <v>0.3783783783783784</v>
      </c>
      <c r="CL43" s="46" t="str">
        <f t="shared" si="21"/>
        <v>.</v>
      </c>
      <c r="CM43" s="16">
        <f>'060513'!S78</f>
        <v>162</v>
      </c>
      <c r="CN43" s="16">
        <f>'060513'!U78/'060513'!S78</f>
        <v>0.36419753086419754</v>
      </c>
      <c r="CO43" s="242">
        <f>'060513'!Y78</f>
        <v>1.6213592233009708</v>
      </c>
      <c r="CP43" s="46" t="str">
        <f t="shared" si="22"/>
        <v>.</v>
      </c>
      <c r="CQ43" s="16">
        <f>'060513'!AA78</f>
        <v>106</v>
      </c>
      <c r="CR43" s="16">
        <f>'060513'!AC78/'060513'!AA78</f>
        <v>0.39622641509433965</v>
      </c>
      <c r="CS43" s="242">
        <f>'060513'!AG78</f>
        <v>0.828125</v>
      </c>
      <c r="CT43" s="46" t="str">
        <f t="shared" si="23"/>
        <v>.</v>
      </c>
      <c r="CU43" s="251">
        <v>16</v>
      </c>
      <c r="CV43" s="254">
        <f t="shared" si="24"/>
        <v>0.69565217391304346</v>
      </c>
      <c r="CW43" s="243">
        <f t="shared" si="25"/>
        <v>0.99744925319345812</v>
      </c>
      <c r="CX43" s="46">
        <f t="shared" si="26"/>
        <v>0.22971538424676116</v>
      </c>
      <c r="CY43" s="244"/>
      <c r="CZ43" s="244"/>
      <c r="DA43" s="244"/>
      <c r="DB43" s="244"/>
      <c r="DC43" s="244"/>
      <c r="DD43" s="244"/>
      <c r="DE43" s="244"/>
      <c r="DF43" s="244"/>
      <c r="DG43" s="244"/>
    </row>
    <row r="44" spans="1:111" hidden="1">
      <c r="A44">
        <v>41</v>
      </c>
      <c r="B44" t="s">
        <v>121</v>
      </c>
      <c r="C44" s="116">
        <f>'100512'!D75</f>
        <v>50.592276165506441</v>
      </c>
      <c r="D44" s="43">
        <f>'100512'!F75/'100512'!D75</f>
        <v>0.68593694553447448</v>
      </c>
      <c r="E44" s="43">
        <f>'100512'!I75</f>
        <v>0.32665541736072795</v>
      </c>
      <c r="F44" s="43" t="str">
        <f t="shared" si="0"/>
        <v>.</v>
      </c>
      <c r="G44" s="116">
        <f>'100512'!K75</f>
        <v>45.075292181764482</v>
      </c>
      <c r="H44" s="43">
        <f>'100512'!M75/'100512'!K75</f>
        <v>0.82077017546526931</v>
      </c>
      <c r="I44" s="43">
        <f>'100512'!P75</f>
        <v>1.2191181947894664E-2</v>
      </c>
      <c r="J44" s="43" t="str">
        <f t="shared" si="1"/>
        <v>.</v>
      </c>
      <c r="K44" s="116">
        <f>'100512'!R75</f>
        <v>45.217037410717147</v>
      </c>
      <c r="L44" s="43">
        <f>'100512'!T75/'100512'!R75</f>
        <v>0.86466829729932382</v>
      </c>
      <c r="M44" s="43">
        <f>'100512'!W75</f>
        <v>-7.0433614371476647E-2</v>
      </c>
      <c r="N44" s="43" t="str">
        <f t="shared" si="2"/>
        <v>.</v>
      </c>
      <c r="O44" s="116">
        <f>'100512'!Y75</f>
        <v>40.928304728112884</v>
      </c>
      <c r="P44" s="43">
        <f>'100512'!AA75/'100512'!Y75</f>
        <v>0.6886602478273377</v>
      </c>
      <c r="Q44" s="43">
        <f>'100512'!AD75</f>
        <v>0.68693491501648074</v>
      </c>
      <c r="R44" s="43" t="str">
        <f t="shared" si="3"/>
        <v>.</v>
      </c>
      <c r="S44" s="116">
        <f>'111411'!E65</f>
        <v>81</v>
      </c>
      <c r="T44">
        <f>'111411'!F64/'111411'!D64</f>
        <v>0.70731707317073167</v>
      </c>
      <c r="U44" s="169">
        <f>'111411'!I64</f>
        <v>2.4300000000000002</v>
      </c>
      <c r="V44" s="43" t="str">
        <f t="shared" si="4"/>
        <v>.</v>
      </c>
      <c r="W44" s="116">
        <f>'111411'!J64</f>
        <v>38</v>
      </c>
      <c r="X44">
        <f>'111411'!L64/'111411'!J64</f>
        <v>0.86842105263157898</v>
      </c>
      <c r="Y44" s="169">
        <f>'111411'!O64</f>
        <v>1.29</v>
      </c>
      <c r="Z44" s="43" t="str">
        <f t="shared" si="5"/>
        <v>.</v>
      </c>
      <c r="AA44" s="116">
        <f>'111411'!P64</f>
        <v>37</v>
      </c>
      <c r="AB44" s="43">
        <f>'111411'!R64/'111411'!P64</f>
        <v>0.70270270270270274</v>
      </c>
      <c r="AC44" s="43">
        <f>'111411'!U64</f>
        <v>-0.08</v>
      </c>
      <c r="AD44" s="43" t="str">
        <f t="shared" si="6"/>
        <v>.</v>
      </c>
      <c r="AE44" s="116">
        <f>'111411'!V64</f>
        <v>33</v>
      </c>
      <c r="AF44" s="43">
        <f>'111411'!X64/'111411'!V64</f>
        <v>0.84848484848484851</v>
      </c>
      <c r="AG44" s="43">
        <f>'111411'!AA64</f>
        <v>4.28</v>
      </c>
      <c r="AH44" s="43" t="str">
        <f t="shared" si="7"/>
        <v>.</v>
      </c>
      <c r="AI44">
        <f>'121911'!D64</f>
        <v>9</v>
      </c>
      <c r="AJ44">
        <f>'121911'!F64/'121911'!D64</f>
        <v>1.6666666666666667</v>
      </c>
      <c r="AK44" s="169">
        <f>'121911'!J64</f>
        <v>1.6666666666666667</v>
      </c>
      <c r="AL44" s="43" t="str">
        <f t="shared" si="8"/>
        <v>.</v>
      </c>
      <c r="AM44">
        <f>'121911'!K64</f>
        <v>6</v>
      </c>
      <c r="AN44">
        <f>'121911'!M64/'121911'!K64</f>
        <v>2</v>
      </c>
      <c r="AO44" s="169">
        <f>'121911'!Q64</f>
        <v>0.83333333333333337</v>
      </c>
      <c r="AP44" s="43" t="str">
        <f t="shared" si="9"/>
        <v>.</v>
      </c>
      <c r="AQ44">
        <f>'121911'!R64</f>
        <v>6</v>
      </c>
      <c r="AR44">
        <f>'121911'!T64/'121911'!R64</f>
        <v>0.66666666666666663</v>
      </c>
      <c r="AS44" s="169">
        <f>'121911'!X64</f>
        <v>0.5</v>
      </c>
      <c r="AT44" s="43" t="str">
        <f t="shared" si="10"/>
        <v>.</v>
      </c>
      <c r="AU44">
        <f>'121911'!Y64</f>
        <v>4</v>
      </c>
      <c r="AV44">
        <f>'121911'!AA64/'121911'!Y64</f>
        <v>3</v>
      </c>
      <c r="AW44">
        <f>'121911'!AD64</f>
        <v>0.875</v>
      </c>
      <c r="AX44" s="43" t="str">
        <f t="shared" si="11"/>
        <v>.</v>
      </c>
      <c r="AY44" s="116">
        <f>'032113'!C64</f>
        <v>6</v>
      </c>
      <c r="AZ44" s="43">
        <f>'032113'!E64/'032113'!C64</f>
        <v>1.6666666666666667</v>
      </c>
      <c r="BA44" s="169">
        <f>'032113'!H64</f>
        <v>-0.25</v>
      </c>
      <c r="BB44" s="43" t="str">
        <f t="shared" si="12"/>
        <v>.</v>
      </c>
      <c r="BC44" s="116">
        <f>'032113'!I64</f>
        <v>12</v>
      </c>
      <c r="BD44" s="43">
        <f>'032113'!K64/'032113'!I64</f>
        <v>1</v>
      </c>
      <c r="BE44" s="43" t="e">
        <f>'032113'!N64</f>
        <v>#DIV/0!</v>
      </c>
      <c r="BF44" s="43" t="str">
        <f t="shared" si="13"/>
        <v>.</v>
      </c>
      <c r="BG44" s="116">
        <f>'032113'!P64</f>
        <v>8</v>
      </c>
      <c r="BH44" s="43">
        <f>'032113'!R64/'032113'!P64</f>
        <v>1.5</v>
      </c>
      <c r="BI44" s="43">
        <f>'032113'!U64</f>
        <v>1.5</v>
      </c>
      <c r="BJ44" s="43" t="str">
        <f t="shared" si="14"/>
        <v>.</v>
      </c>
      <c r="BK44" s="116">
        <f>'032113'!W64</f>
        <v>5</v>
      </c>
      <c r="BL44" s="43">
        <f>'032113'!Y64/'032113'!W64</f>
        <v>1.6</v>
      </c>
      <c r="BM44" s="43">
        <f>'032113'!AB64</f>
        <v>0.66666666666666663</v>
      </c>
      <c r="BN44" s="43" t="str">
        <f t="shared" si="15"/>
        <v>.</v>
      </c>
      <c r="BO44" s="116">
        <f>'042313'!C64</f>
        <v>11</v>
      </c>
      <c r="BP44" s="43">
        <f>'042313'!E64/'042313'!C64</f>
        <v>0.72727272727272729</v>
      </c>
      <c r="BQ44" s="169">
        <f>'042313'!I64</f>
        <v>-0.31</v>
      </c>
      <c r="BR44" s="43" t="str">
        <f t="shared" si="16"/>
        <v>.</v>
      </c>
      <c r="BS44" s="116">
        <f>'042313'!K64</f>
        <v>10</v>
      </c>
      <c r="BT44" s="43">
        <f>'042313'!M64/'042313'!K64</f>
        <v>0.7</v>
      </c>
      <c r="BU44" s="169">
        <f>'042313'!Q64</f>
        <v>0.82</v>
      </c>
      <c r="BV44" s="43" t="str">
        <f t="shared" si="17"/>
        <v>.</v>
      </c>
      <c r="BW44" s="116">
        <f>'042313'!S64</f>
        <v>10</v>
      </c>
      <c r="BX44" s="43">
        <f>'042313'!U64/'042313'!S64</f>
        <v>0.5</v>
      </c>
      <c r="BY44" s="169">
        <f>'042313'!Y64</f>
        <v>-0.05</v>
      </c>
      <c r="BZ44" s="43" t="str">
        <f t="shared" si="18"/>
        <v>.</v>
      </c>
      <c r="CA44" s="116">
        <f>'042313'!AA64</f>
        <v>16</v>
      </c>
      <c r="CB44" s="43">
        <f>'042313'!AC64/'042313'!AA64</f>
        <v>0.3125</v>
      </c>
      <c r="CC44" s="169">
        <f>'042313'!AG64</f>
        <v>0.1</v>
      </c>
      <c r="CD44" s="43" t="str">
        <f t="shared" si="19"/>
        <v>.</v>
      </c>
      <c r="CE44">
        <f>'060513'!D79</f>
        <v>53</v>
      </c>
      <c r="CF44">
        <f>'060513'!F79/'060513'!D79</f>
        <v>0.47169811320754718</v>
      </c>
      <c r="CG44" s="169">
        <f>'060513'!J79</f>
        <v>-0.2857142857142857</v>
      </c>
      <c r="CH44" s="43" t="str">
        <f t="shared" si="20"/>
        <v>.</v>
      </c>
      <c r="CI44">
        <f>'060513'!K79</f>
        <v>84</v>
      </c>
      <c r="CJ44">
        <f>'060513'!M79/'060513'!K79</f>
        <v>8.3333333333333329E-2</v>
      </c>
      <c r="CK44" s="169">
        <f>'060513'!Q79</f>
        <v>3.896103896103896E-2</v>
      </c>
      <c r="CL44" s="43" t="str">
        <f t="shared" si="21"/>
        <v>.</v>
      </c>
      <c r="CM44">
        <f>'060513'!S79</f>
        <v>77</v>
      </c>
      <c r="CN44">
        <f>'060513'!U79/'060513'!S79</f>
        <v>9.0909090909090912E-2</v>
      </c>
      <c r="CO44" s="169">
        <f>'060513'!Y79</f>
        <v>5.7142857142857141E-2</v>
      </c>
      <c r="CP44" s="43" t="str">
        <f t="shared" si="22"/>
        <v>.</v>
      </c>
      <c r="CQ44">
        <f>'060513'!AA79</f>
        <v>69</v>
      </c>
      <c r="CR44">
        <f>'060513'!AC79/'060513'!AA79</f>
        <v>0.11594202898550725</v>
      </c>
      <c r="CS44" s="169">
        <f>'060513'!AG79</f>
        <v>3.2786885245901641E-2</v>
      </c>
      <c r="CT44" s="43" t="str">
        <f t="shared" si="23"/>
        <v>.</v>
      </c>
      <c r="CV44" s="89">
        <f t="shared" si="24"/>
        <v>0</v>
      </c>
      <c r="CW44" s="200" t="e">
        <f t="shared" si="25"/>
        <v>#DIV/0!</v>
      </c>
      <c r="CX44" s="43" t="e">
        <f t="shared" si="26"/>
        <v>#DIV/0!</v>
      </c>
      <c r="CY44" s="244"/>
      <c r="CZ44" s="244"/>
      <c r="DA44" s="244"/>
      <c r="DB44" s="244"/>
      <c r="DC44" s="244"/>
      <c r="DD44" s="244"/>
      <c r="DE44" s="244"/>
      <c r="DF44" s="244"/>
      <c r="DG44" s="244"/>
    </row>
    <row r="45" spans="1:111" hidden="1">
      <c r="A45">
        <v>42</v>
      </c>
      <c r="B45" t="s">
        <v>123</v>
      </c>
      <c r="C45" s="116">
        <f>'100512'!D76</f>
        <v>62.090520748576083</v>
      </c>
      <c r="D45" s="43">
        <f>'100512'!F76/'100512'!D76</f>
        <v>1.1333484923131341</v>
      </c>
      <c r="E45" s="43">
        <f>'100512'!I76</f>
        <v>0.39041816868718549</v>
      </c>
      <c r="F45" s="43" t="str">
        <f t="shared" si="0"/>
        <v>.</v>
      </c>
      <c r="G45" s="116">
        <f>'100512'!K76</f>
        <v>63.320053302954868</v>
      </c>
      <c r="H45" s="43">
        <f>'100512'!M76/'100512'!K76</f>
        <v>0.6982823568034412</v>
      </c>
      <c r="I45" s="43">
        <f>'100512'!P76</f>
        <v>1.8278469504632664</v>
      </c>
      <c r="J45" s="43" t="str">
        <f t="shared" si="1"/>
        <v>.</v>
      </c>
      <c r="K45" s="116">
        <f>'100512'!R76</f>
        <v>74.547007623074222</v>
      </c>
      <c r="L45" s="43">
        <f>'100512'!T76/'100512'!R76</f>
        <v>0.88264620671938165</v>
      </c>
      <c r="M45" s="43">
        <f>'100512'!W76</f>
        <v>0.90736058031472056</v>
      </c>
      <c r="N45" s="43" t="str">
        <f t="shared" si="2"/>
        <v>.</v>
      </c>
      <c r="O45" s="116">
        <f>'100512'!Y76</f>
        <v>80.807165745248511</v>
      </c>
      <c r="P45" s="43">
        <f>'100512'!AA76/'100512'!Y76</f>
        <v>0.93013851654601454</v>
      </c>
      <c r="Q45" s="43">
        <f>'100512'!AD76</f>
        <v>-2.2937168147716704</v>
      </c>
      <c r="R45" s="43" t="str">
        <f t="shared" si="3"/>
        <v>.</v>
      </c>
      <c r="S45" s="116">
        <f>'111411'!E66</f>
        <v>1671</v>
      </c>
      <c r="T45">
        <f>'111411'!F65/'111411'!D65</f>
        <v>0.73958333333333337</v>
      </c>
      <c r="U45" s="169">
        <f>'111411'!I65</f>
        <v>0.4</v>
      </c>
      <c r="V45" s="43" t="str">
        <f t="shared" si="4"/>
        <v>.</v>
      </c>
      <c r="W45" s="116">
        <f>'111411'!J65</f>
        <v>73</v>
      </c>
      <c r="X45">
        <f>'111411'!L65/'111411'!J65</f>
        <v>0.84931506849315064</v>
      </c>
      <c r="Y45" s="169">
        <f>'111411'!O65</f>
        <v>1.88</v>
      </c>
      <c r="Z45" s="43" t="str">
        <f t="shared" si="5"/>
        <v>.</v>
      </c>
      <c r="AA45" s="116">
        <f>'111411'!P65</f>
        <v>99</v>
      </c>
      <c r="AB45" s="43">
        <f>'111411'!R65/'111411'!P65</f>
        <v>0.59595959595959591</v>
      </c>
      <c r="AC45" s="43">
        <f>'111411'!U65</f>
        <v>-0.03</v>
      </c>
      <c r="AD45" s="43" t="str">
        <f t="shared" si="6"/>
        <v>.</v>
      </c>
      <c r="AE45" s="116">
        <f>'111411'!V65</f>
        <v>65</v>
      </c>
      <c r="AF45" s="43">
        <f>'111411'!X65/'111411'!V65</f>
        <v>1.0615384615384615</v>
      </c>
      <c r="AG45" s="43">
        <f>'111411'!AA65</f>
        <v>-9.6999999999999993</v>
      </c>
      <c r="AH45" s="43" t="str">
        <f t="shared" si="7"/>
        <v>.</v>
      </c>
      <c r="AI45">
        <f>'121911'!D65</f>
        <v>6</v>
      </c>
      <c r="AJ45">
        <f>'121911'!F65/'121911'!D65</f>
        <v>2.8333333333333335</v>
      </c>
      <c r="AK45" s="169">
        <f>'121911'!J65</f>
        <v>1.1818181818181819</v>
      </c>
      <c r="AL45" s="43" t="str">
        <f t="shared" si="8"/>
        <v>.</v>
      </c>
      <c r="AM45">
        <f>'121911'!K65</f>
        <v>11</v>
      </c>
      <c r="AN45">
        <f>'121911'!M65/'121911'!K65</f>
        <v>1.3636363636363635</v>
      </c>
      <c r="AO45" s="169">
        <f>'121911'!Q65</f>
        <v>1.5</v>
      </c>
      <c r="AP45" s="43" t="str">
        <f t="shared" si="9"/>
        <v>.</v>
      </c>
      <c r="AQ45">
        <f>'121911'!R65</f>
        <v>5</v>
      </c>
      <c r="AR45">
        <f>'121911'!T65/'121911'!R65</f>
        <v>1.2</v>
      </c>
      <c r="AS45" s="169">
        <f>'121911'!X65</f>
        <v>0</v>
      </c>
      <c r="AT45" s="43" t="str">
        <f t="shared" si="10"/>
        <v>.</v>
      </c>
      <c r="AU45">
        <f>'121911'!Y65</f>
        <v>10</v>
      </c>
      <c r="AV45">
        <f>'121911'!AA65/'121911'!Y65</f>
        <v>1.6</v>
      </c>
      <c r="AW45">
        <f>'121911'!AD65</f>
        <v>2.5</v>
      </c>
      <c r="AX45" s="43" t="str">
        <f t="shared" si="11"/>
        <v>.</v>
      </c>
      <c r="AY45" s="116">
        <f>'032113'!C65</f>
        <v>10</v>
      </c>
      <c r="AZ45" s="43">
        <f>'032113'!E65/'032113'!C65</f>
        <v>2</v>
      </c>
      <c r="BA45" s="169">
        <f>'032113'!H65</f>
        <v>0.9</v>
      </c>
      <c r="BB45" s="43" t="str">
        <f t="shared" si="12"/>
        <v>.</v>
      </c>
      <c r="BC45" s="116">
        <f>'032113'!I65</f>
        <v>21</v>
      </c>
      <c r="BD45" s="43">
        <f>'032113'!K65/'032113'!I65</f>
        <v>0.38095238095238093</v>
      </c>
      <c r="BE45" s="43">
        <f>'032113'!N65</f>
        <v>0.38461538461538464</v>
      </c>
      <c r="BF45" s="43" t="str">
        <f t="shared" si="13"/>
        <v>.</v>
      </c>
      <c r="BG45" s="116">
        <f>'032113'!P65</f>
        <v>15</v>
      </c>
      <c r="BH45" s="43">
        <f>'032113'!R65/'032113'!P65</f>
        <v>1</v>
      </c>
      <c r="BI45" s="43" t="e">
        <f>'032113'!U65</f>
        <v>#DIV/0!</v>
      </c>
      <c r="BJ45" s="43" t="str">
        <f t="shared" si="14"/>
        <v>.</v>
      </c>
      <c r="BK45" s="116">
        <f>'032113'!W65</f>
        <v>17</v>
      </c>
      <c r="BL45" s="43">
        <f>'032113'!Y65/'032113'!W65</f>
        <v>0.47058823529411764</v>
      </c>
      <c r="BM45" s="43">
        <f>'032113'!AB65</f>
        <v>0.66666666666666663</v>
      </c>
      <c r="BN45" s="43" t="str">
        <f t="shared" si="15"/>
        <v>.</v>
      </c>
      <c r="BO45" s="116">
        <f>'042313'!C65</f>
        <v>10</v>
      </c>
      <c r="BP45" s="43">
        <f>'042313'!E65/'042313'!C65</f>
        <v>0.6</v>
      </c>
      <c r="BQ45" s="169">
        <f>'042313'!I65</f>
        <v>0.57999999999999996</v>
      </c>
      <c r="BR45" s="43" t="str">
        <f t="shared" si="16"/>
        <v>.</v>
      </c>
      <c r="BS45" s="116">
        <f>'042313'!K65</f>
        <v>7</v>
      </c>
      <c r="BT45" s="43">
        <f>'042313'!M65/'042313'!K65</f>
        <v>1.5714285714285714</v>
      </c>
      <c r="BU45" s="169">
        <f>'042313'!Q65</f>
        <v>1.19</v>
      </c>
      <c r="BV45" s="43" t="str">
        <f t="shared" si="17"/>
        <v>.</v>
      </c>
      <c r="BW45" s="116">
        <f>'042313'!S65</f>
        <v>10</v>
      </c>
      <c r="BX45" s="43">
        <f>'042313'!U65/'042313'!S65</f>
        <v>0.6</v>
      </c>
      <c r="BY45" s="169">
        <f>'042313'!Y65</f>
        <v>0.42</v>
      </c>
      <c r="BZ45" s="43" t="str">
        <f t="shared" si="18"/>
        <v>.</v>
      </c>
      <c r="CA45" s="116">
        <f>'042313'!AA65</f>
        <v>5</v>
      </c>
      <c r="CB45" s="43">
        <f>'042313'!AC65/'042313'!AA65</f>
        <v>1.2</v>
      </c>
      <c r="CC45" s="169">
        <f>'042313'!AG65</f>
        <v>9.32</v>
      </c>
      <c r="CD45" s="43" t="str">
        <f t="shared" si="19"/>
        <v>.</v>
      </c>
      <c r="CE45">
        <f>'060513'!D80</f>
        <v>48</v>
      </c>
      <c r="CF45">
        <f>'060513'!F80/'060513'!D80</f>
        <v>0.16666666666666666</v>
      </c>
      <c r="CG45" s="169">
        <f>'060513'!J80</f>
        <v>0</v>
      </c>
      <c r="CH45" s="43" t="str">
        <f t="shared" si="20"/>
        <v>.</v>
      </c>
      <c r="CI45">
        <f>'060513'!K80</f>
        <v>27</v>
      </c>
      <c r="CJ45">
        <f>'060513'!M80/'060513'!K80</f>
        <v>0.37037037037037035</v>
      </c>
      <c r="CK45" s="169">
        <f>'060513'!Q80</f>
        <v>0.11764705882352941</v>
      </c>
      <c r="CL45" s="43" t="str">
        <f t="shared" si="21"/>
        <v>.</v>
      </c>
      <c r="CM45">
        <f>'060513'!S80</f>
        <v>38</v>
      </c>
      <c r="CN45">
        <f>'060513'!U80/'060513'!S80</f>
        <v>0.18421052631578946</v>
      </c>
      <c r="CO45" s="169">
        <f>'060513'!Y80</f>
        <v>0.19354838709677419</v>
      </c>
      <c r="CP45" s="43" t="str">
        <f t="shared" si="22"/>
        <v>.</v>
      </c>
      <c r="CQ45">
        <f>'060513'!AA80</f>
        <v>26</v>
      </c>
      <c r="CR45">
        <f>'060513'!AC80/'060513'!AA80</f>
        <v>0.57692307692307687</v>
      </c>
      <c r="CS45" s="169">
        <f>'060513'!AG80</f>
        <v>-0.36363636363636365</v>
      </c>
      <c r="CT45" s="43" t="str">
        <f t="shared" si="23"/>
        <v>.</v>
      </c>
      <c r="CV45" s="89">
        <f t="shared" si="24"/>
        <v>0</v>
      </c>
      <c r="CW45" s="200" t="e">
        <f t="shared" si="25"/>
        <v>#DIV/0!</v>
      </c>
      <c r="CX45" s="43" t="e">
        <f t="shared" si="26"/>
        <v>#DIV/0!</v>
      </c>
      <c r="CY45" s="244"/>
      <c r="CZ45" s="244"/>
      <c r="DA45" s="244"/>
      <c r="DB45" s="244"/>
      <c r="DC45" s="244"/>
      <c r="DD45" s="244"/>
      <c r="DE45" s="244"/>
      <c r="DF45" s="244"/>
      <c r="DG45" s="244"/>
    </row>
    <row r="46" spans="1:111">
      <c r="A46">
        <v>43</v>
      </c>
      <c r="B46" t="s">
        <v>125</v>
      </c>
      <c r="C46" s="116">
        <f>'100512'!D77</f>
        <v>4049.6817421571291</v>
      </c>
      <c r="D46" s="43">
        <f>'100512'!F77/'100512'!D77</f>
        <v>0.62008717188120288</v>
      </c>
      <c r="E46" s="43">
        <f>'100512'!I77</f>
        <v>3.9129057105760081E-3</v>
      </c>
      <c r="F46" s="43" t="str">
        <f t="shared" si="0"/>
        <v>.</v>
      </c>
      <c r="G46" s="116">
        <f>'100512'!K77</f>
        <v>2443.7247689970886</v>
      </c>
      <c r="H46" s="43">
        <f>'100512'!M77/'100512'!K77</f>
        <v>0.39288513556768062</v>
      </c>
      <c r="I46" s="43">
        <f>'100512'!P77</f>
        <v>-5.5953448325395852E-2</v>
      </c>
      <c r="J46" s="43" t="str">
        <f t="shared" si="1"/>
        <v>.</v>
      </c>
      <c r="K46" s="116">
        <f>'100512'!R77</f>
        <v>3759.1245155504307</v>
      </c>
      <c r="L46" s="43">
        <f>'100512'!T77/'100512'!R77</f>
        <v>0.46980978150384461</v>
      </c>
      <c r="M46" s="43">
        <f>'100512'!W77</f>
        <v>2.0306722252930363E-2</v>
      </c>
      <c r="N46" s="43" t="str">
        <f t="shared" si="2"/>
        <v>.</v>
      </c>
      <c r="O46" s="116">
        <f>'100512'!Y77</f>
        <v>2590.0270786918613</v>
      </c>
      <c r="P46" s="43">
        <f>'100512'!AA77/'100512'!Y77</f>
        <v>0.56996541277079238</v>
      </c>
      <c r="Q46" s="43">
        <f>'100512'!AD77</f>
        <v>-0.21175394797747318</v>
      </c>
      <c r="R46" s="43" t="str">
        <f t="shared" si="3"/>
        <v>.</v>
      </c>
      <c r="S46" s="116">
        <f>'111411'!E67</f>
        <v>1</v>
      </c>
      <c r="T46">
        <f>'111411'!F66/'111411'!D66</f>
        <v>0.20825016633399868</v>
      </c>
      <c r="U46" s="169">
        <f>'111411'!I66</f>
        <v>0.21</v>
      </c>
      <c r="V46" s="43" t="str">
        <f t="shared" si="4"/>
        <v>.</v>
      </c>
      <c r="W46" s="116">
        <f>'111411'!J66</f>
        <v>10</v>
      </c>
      <c r="X46">
        <f>'111411'!L66/'111411'!J66</f>
        <v>0.1</v>
      </c>
      <c r="Y46" s="169">
        <f>'111411'!O66</f>
        <v>0.01</v>
      </c>
      <c r="Z46" s="43" t="str">
        <f t="shared" si="5"/>
        <v>.</v>
      </c>
      <c r="AA46" s="116">
        <f>'111411'!P66</f>
        <v>925</v>
      </c>
      <c r="AB46" s="43">
        <f>'111411'!R66/'111411'!P66</f>
        <v>1.2972972972972972E-2</v>
      </c>
      <c r="AC46" s="43">
        <f>'111411'!U66</f>
        <v>0.01</v>
      </c>
      <c r="AD46" s="43">
        <f t="shared" si="6"/>
        <v>0.01</v>
      </c>
      <c r="AE46" s="116">
        <f>'111411'!V66</f>
        <v>138</v>
      </c>
      <c r="AF46" s="43">
        <f>'111411'!X66/'111411'!V66</f>
        <v>3.6231884057971016E-2</v>
      </c>
      <c r="AG46" s="43">
        <f>'111411'!AA66</f>
        <v>0</v>
      </c>
      <c r="AH46" s="43">
        <f t="shared" si="7"/>
        <v>0</v>
      </c>
      <c r="AI46">
        <f>'121911'!D66</f>
        <v>924</v>
      </c>
      <c r="AJ46">
        <f>'121911'!F66/'121911'!D66</f>
        <v>3.0303030303030304E-2</v>
      </c>
      <c r="AK46" s="169">
        <f>'121911'!J66</f>
        <v>-1.7857142857142856E-2</v>
      </c>
      <c r="AL46" s="43">
        <f t="shared" si="8"/>
        <v>-1.7857142857142856E-2</v>
      </c>
      <c r="AM46">
        <f>'121911'!K66</f>
        <v>1</v>
      </c>
      <c r="AN46">
        <f>'121911'!M66/'121911'!K66</f>
        <v>1</v>
      </c>
      <c r="AO46" s="169" t="e">
        <f>'121911'!Q66</f>
        <v>#DIV/0!</v>
      </c>
      <c r="AP46" s="43" t="str">
        <f t="shared" si="9"/>
        <v>.</v>
      </c>
      <c r="AQ46">
        <f>'121911'!R66</f>
        <v>979</v>
      </c>
      <c r="AR46">
        <f>'121911'!T66/'121911'!R66</f>
        <v>2.1450459652706845E-2</v>
      </c>
      <c r="AS46" s="169">
        <f>'121911'!X66</f>
        <v>-5.2192066805845511E-3</v>
      </c>
      <c r="AT46" s="43">
        <f t="shared" si="10"/>
        <v>-5.2192066805845511E-3</v>
      </c>
      <c r="AU46">
        <f>'121911'!Y66</f>
        <v>10</v>
      </c>
      <c r="AV46">
        <f>'121911'!AA66/'121911'!Y66</f>
        <v>0.1</v>
      </c>
      <c r="AW46">
        <f>'121911'!AD66</f>
        <v>0.1111111111111111</v>
      </c>
      <c r="AX46" s="43" t="str">
        <f t="shared" si="11"/>
        <v>.</v>
      </c>
      <c r="AY46" s="116">
        <f>'032113'!C66</f>
        <v>2</v>
      </c>
      <c r="AZ46" s="43">
        <f>'032113'!E66/'032113'!C66</f>
        <v>0</v>
      </c>
      <c r="BA46" s="169">
        <f>'032113'!H66</f>
        <v>0</v>
      </c>
      <c r="BB46" s="43" t="str">
        <f t="shared" si="12"/>
        <v>.</v>
      </c>
      <c r="BC46" s="116">
        <f>'032113'!I66</f>
        <v>2045</v>
      </c>
      <c r="BD46" s="43">
        <f>'032113'!K66/'032113'!I66</f>
        <v>2.4449877750611247E-3</v>
      </c>
      <c r="BE46" s="43">
        <f>'032113'!N66</f>
        <v>-1.9607843137254902E-3</v>
      </c>
      <c r="BF46" s="43">
        <f t="shared" si="13"/>
        <v>-1.9607843137254902E-3</v>
      </c>
      <c r="BG46" s="116">
        <f>'032113'!P66</f>
        <v>107</v>
      </c>
      <c r="BH46" s="43">
        <f>'032113'!R66/'032113'!P66</f>
        <v>3.7383177570093455E-2</v>
      </c>
      <c r="BI46" s="43">
        <f>'032113'!U66</f>
        <v>-1.9417475728155338E-2</v>
      </c>
      <c r="BJ46" s="43">
        <f t="shared" si="14"/>
        <v>-1.9417475728155338E-2</v>
      </c>
      <c r="BK46" s="116">
        <f>'032113'!W66</f>
        <v>296</v>
      </c>
      <c r="BL46" s="43">
        <f>'032113'!Y66/'032113'!W66</f>
        <v>3.3783783783783786E-3</v>
      </c>
      <c r="BM46" s="43">
        <f>'032113'!AB66</f>
        <v>2.0338983050847456E-2</v>
      </c>
      <c r="BN46" s="43">
        <f t="shared" si="15"/>
        <v>2.0338983050847456E-2</v>
      </c>
      <c r="BO46" s="116">
        <f>'042313'!C66</f>
        <v>2</v>
      </c>
      <c r="BP46" s="43">
        <f>'042313'!E66/'042313'!C66</f>
        <v>0</v>
      </c>
      <c r="BQ46" s="169">
        <f>'042313'!I66</f>
        <v>1.1299999999999999</v>
      </c>
      <c r="BR46" s="43" t="str">
        <f t="shared" si="16"/>
        <v>.</v>
      </c>
      <c r="BS46" s="116">
        <f>'042313'!K66</f>
        <v>0</v>
      </c>
      <c r="BT46" s="43" t="s">
        <v>406</v>
      </c>
      <c r="BU46" s="169" t="e">
        <f>'042313'!Q66</f>
        <v>#DIV/0!</v>
      </c>
      <c r="BV46" s="43" t="str">
        <f t="shared" si="17"/>
        <v>.</v>
      </c>
      <c r="BW46" s="116">
        <f>'042313'!S66</f>
        <v>727</v>
      </c>
      <c r="BX46" s="43">
        <f>'042313'!U66/'042313'!S66</f>
        <v>0.1031636863823934</v>
      </c>
      <c r="BY46" s="169">
        <f>'042313'!Y66</f>
        <v>-0.04</v>
      </c>
      <c r="BZ46" s="43">
        <f t="shared" si="18"/>
        <v>-0.04</v>
      </c>
      <c r="CA46" s="116">
        <f>'042313'!AA66</f>
        <v>4</v>
      </c>
      <c r="CB46" s="43">
        <f>'042313'!AC66/'042313'!AA66</f>
        <v>0.25</v>
      </c>
      <c r="CC46" s="169">
        <f>'042313'!AG66</f>
        <v>0.01</v>
      </c>
      <c r="CD46" s="43" t="str">
        <f t="shared" si="19"/>
        <v>.</v>
      </c>
      <c r="CE46">
        <f>'060513'!D81</f>
        <v>30</v>
      </c>
      <c r="CF46">
        <f>'060513'!F81/'060513'!D81</f>
        <v>0.1</v>
      </c>
      <c r="CG46" s="169">
        <f>'060513'!J81</f>
        <v>-0.1111111111111111</v>
      </c>
      <c r="CH46" s="43" t="str">
        <f t="shared" si="20"/>
        <v>.</v>
      </c>
      <c r="CI46">
        <f>'060513'!K81</f>
        <v>26</v>
      </c>
      <c r="CJ46">
        <f>'060513'!M81/'060513'!K81</f>
        <v>3.8461538461538464E-2</v>
      </c>
      <c r="CK46" s="169">
        <f>'060513'!Q81</f>
        <v>-0.04</v>
      </c>
      <c r="CL46" s="43" t="str">
        <f t="shared" si="21"/>
        <v>.</v>
      </c>
      <c r="CM46">
        <f>'060513'!S81</f>
        <v>394</v>
      </c>
      <c r="CN46">
        <f>'060513'!U81/'060513'!S81</f>
        <v>4.060913705583756E-2</v>
      </c>
      <c r="CO46" s="169">
        <f>'060513'!Y81</f>
        <v>-2.6455026455026454E-3</v>
      </c>
      <c r="CP46" s="43">
        <f t="shared" si="22"/>
        <v>-2.6455026455026454E-3</v>
      </c>
      <c r="CQ46">
        <f>'060513'!AA81</f>
        <v>25</v>
      </c>
      <c r="CR46">
        <f>'060513'!AC81/'060513'!AA81</f>
        <v>0.04</v>
      </c>
      <c r="CS46" s="169">
        <f>'060513'!AG81</f>
        <v>0.125</v>
      </c>
      <c r="CT46" s="43" t="str">
        <f t="shared" si="23"/>
        <v>.</v>
      </c>
      <c r="CU46" s="87">
        <v>9</v>
      </c>
      <c r="CV46" s="89">
        <f t="shared" si="24"/>
        <v>0.39130434782608697</v>
      </c>
      <c r="CW46" s="200">
        <f t="shared" si="25"/>
        <v>-6.3067921304737137E-3</v>
      </c>
      <c r="CX46" s="43">
        <f t="shared" si="26"/>
        <v>1.7641191077881105E-2</v>
      </c>
      <c r="CY46" s="244"/>
      <c r="CZ46" s="244"/>
      <c r="DA46" s="244"/>
      <c r="DB46" s="244"/>
      <c r="DC46" s="244"/>
      <c r="DD46" s="244"/>
      <c r="DE46" s="244"/>
      <c r="DF46" s="244"/>
      <c r="DG46" s="244"/>
    </row>
    <row r="47" spans="1:111" hidden="1">
      <c r="A47">
        <v>44</v>
      </c>
      <c r="B47" t="s">
        <v>127</v>
      </c>
      <c r="C47" s="116">
        <f>'100512'!D78</f>
        <v>9.1985956664557165</v>
      </c>
      <c r="D47" s="43">
        <f>'100512'!F78/'100512'!D78</f>
        <v>0.62877553340660164</v>
      </c>
      <c r="E47" s="43">
        <f>'100512'!I78</f>
        <v>1.5873997825183089E-2</v>
      </c>
      <c r="F47" s="43" t="str">
        <f t="shared" si="0"/>
        <v>.</v>
      </c>
      <c r="G47" s="116">
        <f>'100512'!K78</f>
        <v>3.2196637272688919</v>
      </c>
      <c r="H47" s="43">
        <f>'100512'!M78/'100512'!K78</f>
        <v>1.1210519469769531</v>
      </c>
      <c r="I47" s="43">
        <f>'100512'!P78</f>
        <v>0.80072996875562652</v>
      </c>
      <c r="J47" s="43" t="str">
        <f t="shared" si="1"/>
        <v>.</v>
      </c>
      <c r="K47" s="116">
        <f>'100512'!R78</f>
        <v>6.1104104609077226</v>
      </c>
      <c r="L47" s="43">
        <f>'100512'!T78/'100512'!R78</f>
        <v>0.46818624878158505</v>
      </c>
      <c r="M47" s="43">
        <f>'100512'!W78</f>
        <v>0.22651874253102794</v>
      </c>
      <c r="N47" s="43" t="str">
        <f t="shared" si="2"/>
        <v>.</v>
      </c>
      <c r="O47" s="116">
        <f>'100512'!Y78</f>
        <v>4.1977748439090137</v>
      </c>
      <c r="P47" s="43">
        <f>'100512'!AA78/'100512'!Y78</f>
        <v>0.27976822567985593</v>
      </c>
      <c r="Q47" s="43">
        <f>'100512'!AD78</f>
        <v>-6.6920023429702852E-2</v>
      </c>
      <c r="R47" s="43" t="str">
        <f t="shared" si="3"/>
        <v>.</v>
      </c>
      <c r="S47" s="116">
        <f>'111411'!E68</f>
        <v>100</v>
      </c>
      <c r="T47">
        <f>'111411'!F67/'111411'!D67</f>
        <v>0</v>
      </c>
      <c r="U47" s="169">
        <f>'111411'!I67</f>
        <v>0.26</v>
      </c>
      <c r="V47" s="43" t="str">
        <f t="shared" si="4"/>
        <v>.</v>
      </c>
      <c r="W47" s="116">
        <f>'111411'!J67</f>
        <v>7</v>
      </c>
      <c r="X47">
        <f>'111411'!L67/'111411'!J67</f>
        <v>0.14285714285714285</v>
      </c>
      <c r="Y47" s="169">
        <f>'111411'!O67</f>
        <v>0.75</v>
      </c>
      <c r="Z47" s="43" t="str">
        <f t="shared" si="5"/>
        <v>.</v>
      </c>
      <c r="AA47" s="116">
        <f>'111411'!P67</f>
        <v>105586</v>
      </c>
      <c r="AB47" s="43">
        <f>'111411'!R67/'111411'!P67</f>
        <v>0.77416513552933153</v>
      </c>
      <c r="AC47" s="43">
        <f>'111411'!U67</f>
        <v>0.45</v>
      </c>
      <c r="AD47" s="43" t="str">
        <f t="shared" si="6"/>
        <v>.</v>
      </c>
      <c r="AE47" s="116">
        <f>'111411'!V67</f>
        <v>2</v>
      </c>
      <c r="AF47" s="43">
        <f>'111411'!X67/'111411'!V67</f>
        <v>0</v>
      </c>
      <c r="AG47" s="43">
        <f>'111411'!AA67</f>
        <v>0</v>
      </c>
      <c r="AH47" s="43" t="str">
        <f t="shared" si="7"/>
        <v>.</v>
      </c>
      <c r="AI47">
        <f>'121911'!D67</f>
        <v>0</v>
      </c>
      <c r="AJ47" t="s">
        <v>406</v>
      </c>
      <c r="AK47" s="169">
        <f>'121911'!J67</f>
        <v>0</v>
      </c>
      <c r="AL47" s="43" t="str">
        <f t="shared" si="8"/>
        <v>.</v>
      </c>
      <c r="AM47">
        <f>'121911'!K67</f>
        <v>1</v>
      </c>
      <c r="AN47">
        <f>'121911'!M67/'121911'!K67</f>
        <v>0</v>
      </c>
      <c r="AO47" s="169">
        <f>'121911'!Q67</f>
        <v>0</v>
      </c>
      <c r="AP47" s="43" t="str">
        <f t="shared" si="9"/>
        <v>.</v>
      </c>
      <c r="AQ47">
        <f>'121911'!R67</f>
        <v>50</v>
      </c>
      <c r="AR47">
        <f>'121911'!T67/'121911'!R67</f>
        <v>1.1599999999999999</v>
      </c>
      <c r="AS47" s="169">
        <f>'121911'!X67</f>
        <v>-2.875</v>
      </c>
      <c r="AT47" s="43" t="str">
        <f t="shared" si="10"/>
        <v>.</v>
      </c>
      <c r="AU47">
        <f>'121911'!Y67</f>
        <v>16433</v>
      </c>
      <c r="AV47">
        <f>'121911'!AA67/'121911'!Y67</f>
        <v>1.6410880545244326</v>
      </c>
      <c r="AW47">
        <f>'121911'!AD67</f>
        <v>0.61879449454200286</v>
      </c>
      <c r="AX47" s="43" t="str">
        <f t="shared" si="11"/>
        <v>.</v>
      </c>
      <c r="AY47" s="116">
        <f>'032113'!C67</f>
        <v>4</v>
      </c>
      <c r="AZ47" s="43">
        <f>'032113'!E67/'032113'!C67</f>
        <v>1.25</v>
      </c>
      <c r="BA47" s="169">
        <f>'032113'!H67</f>
        <v>0</v>
      </c>
      <c r="BB47" s="43" t="str">
        <f t="shared" si="12"/>
        <v>.</v>
      </c>
      <c r="BC47" s="116">
        <f>'032113'!I67</f>
        <v>3</v>
      </c>
      <c r="BD47" s="43">
        <f>'032113'!K67/'032113'!I67</f>
        <v>0</v>
      </c>
      <c r="BE47" s="43">
        <f>'032113'!N67</f>
        <v>0</v>
      </c>
      <c r="BF47" s="43" t="str">
        <f t="shared" si="13"/>
        <v>.</v>
      </c>
      <c r="BG47" s="116">
        <f>'032113'!P67</f>
        <v>4</v>
      </c>
      <c r="BH47" s="43">
        <f>'032113'!R67/'032113'!P67</f>
        <v>0</v>
      </c>
      <c r="BI47" s="43">
        <f>'032113'!U67</f>
        <v>0.5</v>
      </c>
      <c r="BJ47" s="43" t="str">
        <f t="shared" si="14"/>
        <v>.</v>
      </c>
      <c r="BK47" s="116">
        <f>'032113'!W67</f>
        <v>1</v>
      </c>
      <c r="BL47" s="43">
        <f>'032113'!Y67/'032113'!W67</f>
        <v>1</v>
      </c>
      <c r="BM47" s="43" t="e">
        <f>'032113'!AB67</f>
        <v>#DIV/0!</v>
      </c>
      <c r="BN47" s="43" t="str">
        <f t="shared" si="15"/>
        <v>.</v>
      </c>
      <c r="BO47" s="116">
        <f>'042313'!C67</f>
        <v>4</v>
      </c>
      <c r="BP47" s="43">
        <f>'042313'!E67/'042313'!C67</f>
        <v>1.25</v>
      </c>
      <c r="BQ47" s="169">
        <f>'042313'!I67</f>
        <v>3.75</v>
      </c>
      <c r="BR47" s="43" t="str">
        <f t="shared" si="16"/>
        <v>.</v>
      </c>
      <c r="BS47" s="116">
        <f>'042313'!K67</f>
        <v>18</v>
      </c>
      <c r="BT47" s="43">
        <f>'042313'!M67/'042313'!K67</f>
        <v>0.94444444444444442</v>
      </c>
      <c r="BU47" s="169">
        <f>'042313'!Q67</f>
        <v>-2.83</v>
      </c>
      <c r="BV47" s="43" t="str">
        <f t="shared" si="17"/>
        <v>.</v>
      </c>
      <c r="BW47" s="116">
        <f>'042313'!S67</f>
        <v>5</v>
      </c>
      <c r="BX47" s="43">
        <f>'042313'!U67/'042313'!S67</f>
        <v>0.6</v>
      </c>
      <c r="BY47" s="169">
        <f>'042313'!Y67</f>
        <v>-0.08</v>
      </c>
      <c r="BZ47" s="43" t="str">
        <f t="shared" si="18"/>
        <v>.</v>
      </c>
      <c r="CA47" s="116">
        <f>'042313'!AA67</f>
        <v>12</v>
      </c>
      <c r="CB47" s="43">
        <f>'042313'!AC67/'042313'!AA67</f>
        <v>0.75</v>
      </c>
      <c r="CC47" s="169">
        <f>'042313'!AG67</f>
        <v>-0.17</v>
      </c>
      <c r="CD47" s="43" t="str">
        <f t="shared" si="19"/>
        <v>.</v>
      </c>
      <c r="CE47">
        <f>'060513'!D82</f>
        <v>44</v>
      </c>
      <c r="CF47">
        <f>'060513'!F82/'060513'!D82</f>
        <v>0.18181818181818182</v>
      </c>
      <c r="CG47" s="169">
        <f>'060513'!J82</f>
        <v>0</v>
      </c>
      <c r="CH47" s="43" t="str">
        <f t="shared" si="20"/>
        <v>.</v>
      </c>
      <c r="CI47">
        <f>'060513'!K82</f>
        <v>40</v>
      </c>
      <c r="CJ47">
        <f>'060513'!M82/'060513'!K82</f>
        <v>7.4999999999999997E-2</v>
      </c>
      <c r="CK47" s="169">
        <f>'060513'!Q82</f>
        <v>8.1081081081081086E-2</v>
      </c>
      <c r="CL47" s="43" t="str">
        <f t="shared" si="21"/>
        <v>.</v>
      </c>
      <c r="CM47">
        <f>'060513'!S82</f>
        <v>32</v>
      </c>
      <c r="CN47">
        <f>'060513'!U82/'060513'!S82</f>
        <v>0.34375</v>
      </c>
      <c r="CO47" s="169">
        <f>'060513'!Y82</f>
        <v>4.7619047619047616E-2</v>
      </c>
      <c r="CP47" s="43" t="str">
        <f t="shared" si="22"/>
        <v>.</v>
      </c>
      <c r="CQ47">
        <f>'060513'!AA82</f>
        <v>33</v>
      </c>
      <c r="CR47">
        <f>'060513'!AC82/'060513'!AA82</f>
        <v>0.21212121212121213</v>
      </c>
      <c r="CS47" s="169">
        <f>'060513'!AG82</f>
        <v>0.15384615384615385</v>
      </c>
      <c r="CT47" s="43" t="str">
        <f t="shared" si="23"/>
        <v>.</v>
      </c>
      <c r="CV47" s="89">
        <f t="shared" si="24"/>
        <v>0</v>
      </c>
      <c r="CW47" s="200" t="e">
        <f t="shared" si="25"/>
        <v>#DIV/0!</v>
      </c>
      <c r="CX47" s="43" t="e">
        <f t="shared" si="26"/>
        <v>#DIV/0!</v>
      </c>
      <c r="CY47" s="244"/>
      <c r="CZ47" s="244"/>
      <c r="DA47" s="244"/>
      <c r="DB47" s="244"/>
      <c r="DC47" s="244"/>
      <c r="DD47" s="244"/>
      <c r="DE47" s="244"/>
      <c r="DF47" s="244"/>
      <c r="DG47" s="244"/>
    </row>
    <row r="48" spans="1:111">
      <c r="A48">
        <v>45</v>
      </c>
      <c r="B48" t="s">
        <v>129</v>
      </c>
      <c r="C48" s="116">
        <f>'100512'!D79</f>
        <v>1383.2388233432785</v>
      </c>
      <c r="D48" s="43">
        <f>'100512'!F79/'100512'!D79</f>
        <v>6.4811443177405323E-2</v>
      </c>
      <c r="E48" s="43">
        <f>'100512'!I79</f>
        <v>6.4950093726586801E-4</v>
      </c>
      <c r="F48" s="43">
        <f t="shared" si="0"/>
        <v>6.4950093726586801E-4</v>
      </c>
      <c r="G48" s="116">
        <f>'100512'!K79</f>
        <v>1329.7211193620524</v>
      </c>
      <c r="H48" s="43">
        <f>'100512'!M79/'100512'!K79</f>
        <v>3.8001760914472986E-2</v>
      </c>
      <c r="I48" s="43">
        <f>'100512'!P79</f>
        <v>4.3174538305009941E-3</v>
      </c>
      <c r="J48" s="43">
        <f t="shared" si="1"/>
        <v>4.3174538305009941E-3</v>
      </c>
      <c r="K48" s="116">
        <f>'100512'!R79</f>
        <v>1828.2348099035905</v>
      </c>
      <c r="L48" s="43">
        <f>'100512'!T79/'100512'!R79</f>
        <v>4.0684633918185865E-2</v>
      </c>
      <c r="M48" s="43">
        <f>'100512'!W79</f>
        <v>-4.4691934604351169E-3</v>
      </c>
      <c r="N48" s="43">
        <f t="shared" si="2"/>
        <v>-4.4691934604351169E-3</v>
      </c>
      <c r="O48" s="116">
        <f>'100512'!Y79</f>
        <v>1179.5747311384328</v>
      </c>
      <c r="P48" s="43">
        <f>'100512'!AA79/'100512'!Y79</f>
        <v>3.8829041998271821E-2</v>
      </c>
      <c r="Q48" s="43">
        <f>'100512'!AD79</f>
        <v>-1.8153175409497896E-3</v>
      </c>
      <c r="R48" s="43">
        <f t="shared" si="3"/>
        <v>-1.8153175409497896E-3</v>
      </c>
      <c r="S48" s="116">
        <f>'111411'!E69</f>
        <v>0</v>
      </c>
      <c r="T48">
        <f>'111411'!F68/'111411'!D68</f>
        <v>6.6198595787362091E-2</v>
      </c>
      <c r="U48" s="169">
        <f>'111411'!I68</f>
        <v>0.04</v>
      </c>
      <c r="V48" s="43" t="str">
        <f t="shared" si="4"/>
        <v>.</v>
      </c>
      <c r="W48" s="116">
        <f>'111411'!J68</f>
        <v>1256</v>
      </c>
      <c r="X48">
        <f>'111411'!L68/'111411'!J68</f>
        <v>4.5382165605095538E-2</v>
      </c>
      <c r="Y48" s="169">
        <f>'111411'!O68</f>
        <v>0.01</v>
      </c>
      <c r="Z48" s="43">
        <f t="shared" si="5"/>
        <v>0.01</v>
      </c>
      <c r="AA48" s="116">
        <f>'111411'!P68</f>
        <v>784</v>
      </c>
      <c r="AB48" s="43">
        <f>'111411'!R68/'111411'!P68</f>
        <v>2.8061224489795918E-2</v>
      </c>
      <c r="AC48" s="43">
        <f>'111411'!U68</f>
        <v>0.01</v>
      </c>
      <c r="AD48" s="43">
        <f t="shared" si="6"/>
        <v>0.01</v>
      </c>
      <c r="AE48" s="116">
        <f>'111411'!V68</f>
        <v>110</v>
      </c>
      <c r="AF48" s="43">
        <f>'111411'!X68/'111411'!V68</f>
        <v>0.10909090909090909</v>
      </c>
      <c r="AG48" s="43">
        <f>'111411'!AA68</f>
        <v>0.46</v>
      </c>
      <c r="AH48" s="43">
        <f t="shared" si="7"/>
        <v>0.46</v>
      </c>
      <c r="AI48">
        <f>'121911'!D68</f>
        <v>635</v>
      </c>
      <c r="AJ48">
        <f>'121911'!F68/'121911'!D68</f>
        <v>8.0314960629921259E-2</v>
      </c>
      <c r="AK48" s="169">
        <f>'121911'!J68</f>
        <v>0.28424657534246578</v>
      </c>
      <c r="AL48" s="43">
        <f t="shared" si="8"/>
        <v>0.28424657534246578</v>
      </c>
      <c r="AM48">
        <f>'121911'!K68</f>
        <v>159</v>
      </c>
      <c r="AN48">
        <f>'121911'!M68/'121911'!K68</f>
        <v>0.25157232704402516</v>
      </c>
      <c r="AO48" s="169">
        <f>'121911'!Q68</f>
        <v>-5.0420168067226892E-2</v>
      </c>
      <c r="AP48" s="43" t="str">
        <f t="shared" si="9"/>
        <v>.</v>
      </c>
      <c r="AQ48">
        <f>'121911'!R68</f>
        <v>634</v>
      </c>
      <c r="AR48">
        <f>'121911'!T68/'121911'!R68</f>
        <v>4.2586750788643532E-2</v>
      </c>
      <c r="AS48" s="169">
        <f>'121911'!X68</f>
        <v>5.7660626029654036E-2</v>
      </c>
      <c r="AT48" s="43">
        <f t="shared" si="10"/>
        <v>5.7660626029654036E-2</v>
      </c>
      <c r="AU48">
        <f>'121911'!Y68</f>
        <v>1</v>
      </c>
      <c r="AV48">
        <f>'121911'!AA68/'121911'!Y68</f>
        <v>3</v>
      </c>
      <c r="AW48">
        <f>'121911'!AD68</f>
        <v>0.5</v>
      </c>
      <c r="AX48" s="43" t="str">
        <f t="shared" si="11"/>
        <v>.</v>
      </c>
      <c r="AY48" s="116">
        <f>'032113'!C68</f>
        <v>263</v>
      </c>
      <c r="AZ48" s="43">
        <f>'032113'!E68/'032113'!C68</f>
        <v>0.73003802281368824</v>
      </c>
      <c r="BA48" s="169">
        <f>'032113'!H68</f>
        <v>-0.19718309859154928</v>
      </c>
      <c r="BB48" s="43" t="str">
        <f t="shared" si="12"/>
        <v>.</v>
      </c>
      <c r="BC48" s="116">
        <f>'032113'!I68</f>
        <v>2124</v>
      </c>
      <c r="BD48" s="43">
        <f>'032113'!K68/'032113'!I68</f>
        <v>5.6497175141242938E-3</v>
      </c>
      <c r="BE48" s="43">
        <f>'032113'!N68</f>
        <v>6.628787878787879E-3</v>
      </c>
      <c r="BF48" s="43">
        <f t="shared" si="13"/>
        <v>6.628787878787879E-3</v>
      </c>
      <c r="BG48" s="116">
        <f>'032113'!P68</f>
        <v>1541</v>
      </c>
      <c r="BH48" s="43">
        <f>'032113'!R68/'032113'!P68</f>
        <v>0.13692407527579495</v>
      </c>
      <c r="BI48" s="43">
        <f>'032113'!U68</f>
        <v>4.8872180451127817E-2</v>
      </c>
      <c r="BJ48" s="43">
        <f t="shared" si="14"/>
        <v>4.8872180451127817E-2</v>
      </c>
      <c r="BK48" s="116">
        <f>'032113'!W68</f>
        <v>1255</v>
      </c>
      <c r="BL48" s="43">
        <f>'032113'!Y68/'032113'!W68</f>
        <v>5.4980079681274899E-2</v>
      </c>
      <c r="BM48" s="43">
        <f>'032113'!AB68</f>
        <v>5.3962900505902189E-2</v>
      </c>
      <c r="BN48" s="43">
        <f t="shared" si="15"/>
        <v>5.3962900505902189E-2</v>
      </c>
      <c r="BO48" s="116">
        <f>'042313'!C68</f>
        <v>1763</v>
      </c>
      <c r="BP48" s="43">
        <f>'042313'!E68/'042313'!C68</f>
        <v>7.2036301758366422E-2</v>
      </c>
      <c r="BQ48" s="169">
        <f>'042313'!I68</f>
        <v>0.34</v>
      </c>
      <c r="BR48" s="43">
        <f t="shared" si="16"/>
        <v>0.34</v>
      </c>
      <c r="BS48" s="116">
        <f>'042313'!K68</f>
        <v>1161</v>
      </c>
      <c r="BT48" s="43">
        <f>'042313'!M68/'042313'!K68</f>
        <v>9.0439276485788117E-2</v>
      </c>
      <c r="BU48" s="169">
        <f>'042313'!Q68</f>
        <v>0</v>
      </c>
      <c r="BV48" s="43">
        <f t="shared" si="17"/>
        <v>0</v>
      </c>
      <c r="BW48" s="116">
        <f>'042313'!S68</f>
        <v>1037</v>
      </c>
      <c r="BX48" s="43">
        <f>'042313'!U68/'042313'!S68</f>
        <v>0.16682738669238187</v>
      </c>
      <c r="BY48" s="169">
        <f>'042313'!Y68</f>
        <v>-0.01</v>
      </c>
      <c r="BZ48" s="43">
        <f t="shared" si="18"/>
        <v>-0.01</v>
      </c>
      <c r="CA48" s="116">
        <f>'042313'!AA68</f>
        <v>2660</v>
      </c>
      <c r="CB48" s="43">
        <f>'042313'!AC68/'042313'!AA68</f>
        <v>4.6240601503759401E-2</v>
      </c>
      <c r="CC48" s="169">
        <f>'042313'!AG68</f>
        <v>0.03</v>
      </c>
      <c r="CD48" s="43">
        <f t="shared" si="19"/>
        <v>0.03</v>
      </c>
      <c r="CE48">
        <f>'060513'!D83</f>
        <v>963</v>
      </c>
      <c r="CF48">
        <f>'060513'!F83/'060513'!D83</f>
        <v>7.9958463136033234E-2</v>
      </c>
      <c r="CG48" s="169">
        <f>'060513'!J83</f>
        <v>2.2573363431151242E-2</v>
      </c>
      <c r="CH48" s="43">
        <f t="shared" si="20"/>
        <v>2.2573363431151242E-2</v>
      </c>
      <c r="CI48">
        <f>'060513'!K83</f>
        <v>1466</v>
      </c>
      <c r="CJ48">
        <f>'060513'!M83/'060513'!K83</f>
        <v>5.0477489768076401E-2</v>
      </c>
      <c r="CK48" s="169">
        <f>'060513'!Q83</f>
        <v>4.8132183908045974E-2</v>
      </c>
      <c r="CL48" s="43">
        <f t="shared" si="21"/>
        <v>4.8132183908045974E-2</v>
      </c>
      <c r="CM48">
        <f>'060513'!S83</f>
        <v>1187</v>
      </c>
      <c r="CN48">
        <f>'060513'!U83/'060513'!S83</f>
        <v>8.5930918281381635E-2</v>
      </c>
      <c r="CO48" s="169">
        <f>'060513'!Y83</f>
        <v>0.40829493087557606</v>
      </c>
      <c r="CP48" s="43">
        <f t="shared" si="22"/>
        <v>0.40829493087557606</v>
      </c>
      <c r="CQ48">
        <f>'060513'!AA83</f>
        <v>1242</v>
      </c>
      <c r="CR48">
        <f>'060513'!AC83/'060513'!AA83</f>
        <v>8.3735909822866342E-2</v>
      </c>
      <c r="CS48" s="169">
        <f>'060513'!AG83</f>
        <v>0.21528998242530756</v>
      </c>
      <c r="CT48" s="43">
        <f t="shared" si="23"/>
        <v>0.21528998242530756</v>
      </c>
      <c r="CU48" s="87">
        <v>20</v>
      </c>
      <c r="CV48" s="89">
        <f t="shared" si="24"/>
        <v>0.86956521739130432</v>
      </c>
      <c r="CW48" s="200">
        <f t="shared" si="25"/>
        <v>9.5398271246073502E-2</v>
      </c>
      <c r="CX48" s="43">
        <f t="shared" si="26"/>
        <v>0.15061638808813002</v>
      </c>
      <c r="CY48" s="244"/>
      <c r="CZ48" s="244"/>
      <c r="DA48" s="244"/>
      <c r="DB48" s="244"/>
      <c r="DC48" s="244"/>
      <c r="DD48" s="244"/>
      <c r="DE48" s="244"/>
      <c r="DF48" s="244"/>
      <c r="DG48" s="244"/>
    </row>
    <row r="49" spans="1:111" hidden="1">
      <c r="A49">
        <v>46</v>
      </c>
      <c r="B49" t="s">
        <v>131</v>
      </c>
      <c r="C49" s="116">
        <f>'100512'!D80</f>
        <v>10.348420124762681</v>
      </c>
      <c r="D49" s="43">
        <f>'100512'!F80/'100512'!D80</f>
        <v>0.65206351612536473</v>
      </c>
      <c r="E49" s="43">
        <f>'100512'!I80</f>
        <v>-0.7931440538182909</v>
      </c>
      <c r="F49" s="43" t="str">
        <f t="shared" si="0"/>
        <v>.</v>
      </c>
      <c r="G49" s="116">
        <f>'100512'!K80</f>
        <v>11.805433666652602</v>
      </c>
      <c r="H49" s="43">
        <f>'100512'!M80/'100512'!K80</f>
        <v>0.53504752014809132</v>
      </c>
      <c r="I49" s="43">
        <f>'100512'!P80</f>
        <v>-9.9498357571267904E-2</v>
      </c>
      <c r="J49" s="43" t="str">
        <f t="shared" si="1"/>
        <v>.</v>
      </c>
      <c r="K49" s="116">
        <f>'100512'!R80</f>
        <v>20.775395567086257</v>
      </c>
      <c r="L49" s="43">
        <f>'100512'!T80/'100512'!R80</f>
        <v>0.55080735150774718</v>
      </c>
      <c r="M49" s="43">
        <f>'100512'!W80</f>
        <v>-0.64806921274799389</v>
      </c>
      <c r="N49" s="43" t="str">
        <f t="shared" si="2"/>
        <v>.</v>
      </c>
      <c r="O49" s="116">
        <f>'100512'!Y80</f>
        <v>12.593324531727042</v>
      </c>
      <c r="P49" s="43">
        <f>'100512'!AA80/'100512'!Y80</f>
        <v>0.37302430090647454</v>
      </c>
      <c r="Q49" s="43">
        <f>'100512'!AD80</f>
        <v>-0.34872819192869969</v>
      </c>
      <c r="R49" s="43" t="str">
        <f t="shared" si="3"/>
        <v>.</v>
      </c>
      <c r="S49" s="116">
        <f>'111411'!E70</f>
        <v>236</v>
      </c>
      <c r="T49">
        <f>'111411'!F69/'111411'!D69</f>
        <v>0.6</v>
      </c>
      <c r="U49" s="169">
        <f>'111411'!I69</f>
        <v>-1.61</v>
      </c>
      <c r="V49" s="43" t="str">
        <f t="shared" si="4"/>
        <v>.</v>
      </c>
      <c r="W49" s="116">
        <f>'111411'!J69</f>
        <v>17</v>
      </c>
      <c r="X49">
        <f>'111411'!L69/'111411'!J69</f>
        <v>0.17647058823529413</v>
      </c>
      <c r="Y49" s="169">
        <f>'111411'!O69</f>
        <v>0.26</v>
      </c>
      <c r="Z49" s="43" t="str">
        <f t="shared" si="5"/>
        <v>.</v>
      </c>
      <c r="AA49" s="116">
        <f>'111411'!P69</f>
        <v>7</v>
      </c>
      <c r="AB49" s="43">
        <f>'111411'!R69/'111411'!P69</f>
        <v>0.2857142857142857</v>
      </c>
      <c r="AC49" s="43">
        <f>'111411'!U69</f>
        <v>0.18</v>
      </c>
      <c r="AD49" s="43" t="str">
        <f t="shared" si="6"/>
        <v>.</v>
      </c>
      <c r="AE49" s="116">
        <f>'111411'!V69</f>
        <v>5</v>
      </c>
      <c r="AF49" s="43">
        <f>'111411'!X69/'111411'!V69</f>
        <v>1.4</v>
      </c>
      <c r="AG49" s="43">
        <f>'111411'!AA69</f>
        <v>1.1200000000000001</v>
      </c>
      <c r="AH49" s="43" t="str">
        <f t="shared" si="7"/>
        <v>.</v>
      </c>
      <c r="AI49">
        <f>'121911'!D69</f>
        <v>8</v>
      </c>
      <c r="AJ49">
        <f>'121911'!F69/'121911'!D69</f>
        <v>0.375</v>
      </c>
      <c r="AK49" s="169">
        <f>'121911'!J69</f>
        <v>-0.4</v>
      </c>
      <c r="AL49" s="43" t="str">
        <f t="shared" si="8"/>
        <v>.</v>
      </c>
      <c r="AM49">
        <f>'121911'!K69</f>
        <v>2</v>
      </c>
      <c r="AN49">
        <f>'121911'!M69/'121911'!K69</f>
        <v>2</v>
      </c>
      <c r="AO49" s="169">
        <f>'121911'!Q69</f>
        <v>1</v>
      </c>
      <c r="AP49" s="43" t="str">
        <f t="shared" si="9"/>
        <v>.</v>
      </c>
      <c r="AQ49">
        <f>'121911'!R69</f>
        <v>11</v>
      </c>
      <c r="AR49">
        <f>'121911'!T69/'121911'!R69</f>
        <v>0.18181818181818182</v>
      </c>
      <c r="AS49" s="169">
        <f>'121911'!X69</f>
        <v>0</v>
      </c>
      <c r="AT49" s="43" t="str">
        <f t="shared" si="10"/>
        <v>.</v>
      </c>
      <c r="AU49">
        <f>'121911'!Y69</f>
        <v>1</v>
      </c>
      <c r="AV49">
        <f>'121911'!AA69/'121911'!Y69</f>
        <v>2</v>
      </c>
      <c r="AW49">
        <f>'121911'!AD69</f>
        <v>1</v>
      </c>
      <c r="AX49" s="43" t="str">
        <f t="shared" si="11"/>
        <v>.</v>
      </c>
      <c r="AY49" s="116">
        <f>'032113'!C69</f>
        <v>2</v>
      </c>
      <c r="AZ49" s="43">
        <f>'032113'!E69/'032113'!C69</f>
        <v>0.5</v>
      </c>
      <c r="BA49" s="169">
        <f>'032113'!H69</f>
        <v>1</v>
      </c>
      <c r="BB49" s="43" t="str">
        <f t="shared" si="12"/>
        <v>.</v>
      </c>
      <c r="BC49" s="116">
        <f>'032113'!I69</f>
        <v>9</v>
      </c>
      <c r="BD49" s="43">
        <f>'032113'!K69/'032113'!I69</f>
        <v>0.44444444444444442</v>
      </c>
      <c r="BE49" s="43">
        <f>'032113'!N69</f>
        <v>0</v>
      </c>
      <c r="BF49" s="43" t="str">
        <f t="shared" si="13"/>
        <v>.</v>
      </c>
      <c r="BG49" s="116">
        <f>'032113'!P69</f>
        <v>10</v>
      </c>
      <c r="BH49" s="43">
        <f>'032113'!R69/'032113'!P69</f>
        <v>0.2</v>
      </c>
      <c r="BI49" s="43">
        <f>'032113'!U69</f>
        <v>0.5</v>
      </c>
      <c r="BJ49" s="43" t="str">
        <f t="shared" si="14"/>
        <v>.</v>
      </c>
      <c r="BK49" s="116">
        <f>'032113'!W69</f>
        <v>9</v>
      </c>
      <c r="BL49" s="43">
        <f>'032113'!Y69/'032113'!W69</f>
        <v>0</v>
      </c>
      <c r="BM49" s="43">
        <f>'032113'!AB69</f>
        <v>0.33333333333333331</v>
      </c>
      <c r="BN49" s="43" t="str">
        <f t="shared" si="15"/>
        <v>.</v>
      </c>
      <c r="BO49" s="116">
        <f>'042313'!C69</f>
        <v>9</v>
      </c>
      <c r="BP49" s="43">
        <f>'042313'!E69/'042313'!C69</f>
        <v>0.33333333333333331</v>
      </c>
      <c r="BQ49" s="169">
        <f>'042313'!I69</f>
        <v>-0.01</v>
      </c>
      <c r="BR49" s="43" t="str">
        <f t="shared" si="16"/>
        <v>.</v>
      </c>
      <c r="BS49" s="116">
        <f>'042313'!K69</f>
        <v>11</v>
      </c>
      <c r="BT49" s="43">
        <f>'042313'!M69/'042313'!K69</f>
        <v>9.0909090909090912E-2</v>
      </c>
      <c r="BU49" s="169">
        <f>'042313'!Q69</f>
        <v>0.1</v>
      </c>
      <c r="BV49" s="43" t="str">
        <f t="shared" si="17"/>
        <v>.</v>
      </c>
      <c r="BW49" s="116">
        <f>'042313'!S69</f>
        <v>7</v>
      </c>
      <c r="BX49" s="43">
        <f>'042313'!U69/'042313'!S69</f>
        <v>0.2857142857142857</v>
      </c>
      <c r="BY49" s="169">
        <f>'042313'!Y69</f>
        <v>-0.22</v>
      </c>
      <c r="BZ49" s="43" t="str">
        <f t="shared" si="18"/>
        <v>.</v>
      </c>
      <c r="CA49" s="116">
        <f>'042313'!AA69</f>
        <v>15</v>
      </c>
      <c r="CB49" s="43">
        <f>'042313'!AC69/'042313'!AA69</f>
        <v>0.13333333333333333</v>
      </c>
      <c r="CC49" s="169">
        <f>'042313'!AG69</f>
        <v>0.52</v>
      </c>
      <c r="CD49" s="43" t="str">
        <f t="shared" si="19"/>
        <v>.</v>
      </c>
      <c r="CE49">
        <f>'060513'!D84</f>
        <v>133</v>
      </c>
      <c r="CF49">
        <f>'060513'!F84/'060513'!D84</f>
        <v>9.7744360902255634E-2</v>
      </c>
      <c r="CG49" s="169">
        <f>'060513'!J84</f>
        <v>5.8333333333333334E-2</v>
      </c>
      <c r="CH49" s="43" t="str">
        <f t="shared" si="20"/>
        <v>.</v>
      </c>
      <c r="CI49">
        <f>'060513'!K84</f>
        <v>196</v>
      </c>
      <c r="CJ49">
        <f>'060513'!M84/'060513'!K84</f>
        <v>9.6938775510204078E-2</v>
      </c>
      <c r="CK49" s="169">
        <f>'060513'!Q84</f>
        <v>0.11299435028248588</v>
      </c>
      <c r="CL49" s="43" t="str">
        <f t="shared" si="21"/>
        <v>.</v>
      </c>
      <c r="CM49">
        <f>'060513'!S84</f>
        <v>147</v>
      </c>
      <c r="CN49">
        <f>'060513'!U84/'060513'!S84</f>
        <v>0.18367346938775511</v>
      </c>
      <c r="CO49" s="169">
        <f>'060513'!Y84</f>
        <v>0.19166666666666668</v>
      </c>
      <c r="CP49" s="43" t="str">
        <f t="shared" si="22"/>
        <v>.</v>
      </c>
      <c r="CQ49">
        <f>'060513'!AA84</f>
        <v>159</v>
      </c>
      <c r="CR49">
        <f>'060513'!AC84/'060513'!AA84</f>
        <v>9.4339622641509441E-2</v>
      </c>
      <c r="CS49" s="169">
        <f>'060513'!AG84</f>
        <v>0.22222222222222221</v>
      </c>
      <c r="CT49" s="43" t="str">
        <f t="shared" si="23"/>
        <v>.</v>
      </c>
      <c r="CV49" s="89">
        <f t="shared" si="24"/>
        <v>0</v>
      </c>
      <c r="CW49" s="200" t="e">
        <f t="shared" si="25"/>
        <v>#DIV/0!</v>
      </c>
      <c r="CX49" s="43" t="e">
        <f t="shared" si="26"/>
        <v>#DIV/0!</v>
      </c>
      <c r="CY49" s="244"/>
      <c r="CZ49" s="244"/>
      <c r="DA49" s="244"/>
      <c r="DB49" s="244"/>
      <c r="DC49" s="244"/>
      <c r="DD49" s="244"/>
      <c r="DE49" s="244"/>
      <c r="DF49" s="244"/>
      <c r="DG49" s="244"/>
    </row>
    <row r="50" spans="1:111">
      <c r="A50">
        <v>47</v>
      </c>
      <c r="B50" t="s">
        <v>133</v>
      </c>
      <c r="C50" s="116">
        <f>'100512'!D81</f>
        <v>1483.2735512159843</v>
      </c>
      <c r="D50" s="43">
        <f>'100512'!F81/'100512'!D81</f>
        <v>0.13387882158321443</v>
      </c>
      <c r="E50" s="43">
        <f>'100512'!I81</f>
        <v>-3.8530611404195502E-3</v>
      </c>
      <c r="F50" s="43">
        <f t="shared" si="0"/>
        <v>-3.8530611404195502E-3</v>
      </c>
      <c r="G50" s="116">
        <f>'100512'!K81</f>
        <v>1594.8067662405244</v>
      </c>
      <c r="H50" s="43">
        <f>'100512'!M81/'100512'!K81</f>
        <v>0.11089814011144825</v>
      </c>
      <c r="I50" s="43">
        <f>'100512'!P81</f>
        <v>3.7467981084408006E-2</v>
      </c>
      <c r="J50" s="43">
        <f t="shared" si="1"/>
        <v>3.7467981084408006E-2</v>
      </c>
      <c r="K50" s="116">
        <f>'100512'!R81</f>
        <v>1957.7755116748342</v>
      </c>
      <c r="L50" s="43">
        <f>'100512'!T81/'100512'!R81</f>
        <v>0.13784509821596813</v>
      </c>
      <c r="M50" s="43">
        <f>'100512'!W81</f>
        <v>5.267130997559607E-3</v>
      </c>
      <c r="N50" s="43">
        <f t="shared" si="2"/>
        <v>5.267130997559607E-3</v>
      </c>
      <c r="O50" s="116">
        <f>'100512'!Y81</f>
        <v>1369.5240428253157</v>
      </c>
      <c r="P50" s="43">
        <f>'100512'!AA81/'100512'!Y81</f>
        <v>0.12348390650697089</v>
      </c>
      <c r="Q50" s="43">
        <f>'100512'!AD81</f>
        <v>2.4316807623593364E-2</v>
      </c>
      <c r="R50" s="43">
        <f t="shared" si="3"/>
        <v>2.4316807623593364E-2</v>
      </c>
      <c r="S50" s="116">
        <f>'111411'!E71</f>
        <v>44</v>
      </c>
      <c r="T50">
        <f>'111411'!F70/'111411'!D70</f>
        <v>0.10601163542340013</v>
      </c>
      <c r="U50" s="169">
        <f>'111411'!I70</f>
        <v>0.05</v>
      </c>
      <c r="V50" s="43" t="str">
        <f t="shared" si="4"/>
        <v>.</v>
      </c>
      <c r="W50" s="116">
        <f>'111411'!J70</f>
        <v>1996</v>
      </c>
      <c r="X50">
        <f>'111411'!L70/'111411'!J70</f>
        <v>0.12575150300601201</v>
      </c>
      <c r="Y50" s="169">
        <f>'111411'!O70</f>
        <v>0.01</v>
      </c>
      <c r="Z50" s="43">
        <f t="shared" si="5"/>
        <v>0.01</v>
      </c>
      <c r="AA50" s="116">
        <f>'111411'!P70</f>
        <v>1159</v>
      </c>
      <c r="AB50" s="43">
        <f>'111411'!R70/'111411'!P70</f>
        <v>0.11216566005176877</v>
      </c>
      <c r="AC50" s="43">
        <f>'111411'!U70</f>
        <v>0.03</v>
      </c>
      <c r="AD50" s="43">
        <f t="shared" si="6"/>
        <v>0.03</v>
      </c>
      <c r="AE50" s="116">
        <f>'111411'!V70</f>
        <v>230</v>
      </c>
      <c r="AF50" s="43">
        <f>'111411'!X70/'111411'!V70</f>
        <v>0.15217391304347827</v>
      </c>
      <c r="AG50" s="43">
        <f>'111411'!AA70</f>
        <v>0.03</v>
      </c>
      <c r="AH50" s="43">
        <f t="shared" si="7"/>
        <v>0.03</v>
      </c>
      <c r="AI50">
        <f>'121911'!D70</f>
        <v>1076</v>
      </c>
      <c r="AJ50">
        <f>'121911'!F70/'121911'!D70</f>
        <v>0.25929368029739774</v>
      </c>
      <c r="AK50" s="169">
        <f>'121911'!J70</f>
        <v>-0.2233375156838143</v>
      </c>
      <c r="AL50" s="43" t="str">
        <f t="shared" si="8"/>
        <v>.</v>
      </c>
      <c r="AM50">
        <f>'121911'!K70</f>
        <v>301</v>
      </c>
      <c r="AN50">
        <f>'121911'!M70/'121911'!K70</f>
        <v>0.21262458471760798</v>
      </c>
      <c r="AO50" s="169">
        <f>'121911'!Q70</f>
        <v>-7.1729957805907171E-2</v>
      </c>
      <c r="AP50" s="43">
        <f t="shared" si="9"/>
        <v>-7.1729957805907171E-2</v>
      </c>
      <c r="AQ50">
        <f>'121911'!R70</f>
        <v>1071</v>
      </c>
      <c r="AR50">
        <f>'121911'!T70/'121911'!R70</f>
        <v>0.16153127917833801</v>
      </c>
      <c r="AS50" s="169">
        <f>'121911'!X70</f>
        <v>5.5679287305122498E-2</v>
      </c>
      <c r="AT50" s="43">
        <f t="shared" si="10"/>
        <v>5.5679287305122498E-2</v>
      </c>
      <c r="AU50">
        <f>'121911'!Y70</f>
        <v>2</v>
      </c>
      <c r="AV50">
        <f>'121911'!AA70/'121911'!Y70</f>
        <v>2</v>
      </c>
      <c r="AW50">
        <f>'121911'!AD70</f>
        <v>1</v>
      </c>
      <c r="AX50" s="43" t="str">
        <f t="shared" si="11"/>
        <v>.</v>
      </c>
      <c r="AY50" s="116">
        <f>'032113'!C70</f>
        <v>197</v>
      </c>
      <c r="AZ50" s="43">
        <f>'032113'!E70/'032113'!C70</f>
        <v>0.25888324873096447</v>
      </c>
      <c r="BA50" s="169">
        <f>'032113'!H70</f>
        <v>-5.4794520547945202E-2</v>
      </c>
      <c r="BB50" s="43" t="str">
        <f t="shared" si="12"/>
        <v>.</v>
      </c>
      <c r="BC50" s="116">
        <f>'032113'!I70</f>
        <v>2245</v>
      </c>
      <c r="BD50" s="43">
        <f>'032113'!K70/'032113'!I70</f>
        <v>0.133630289532294</v>
      </c>
      <c r="BE50" s="43">
        <f>'032113'!N70</f>
        <v>4.7814910025706939E-2</v>
      </c>
      <c r="BF50" s="43">
        <f t="shared" si="13"/>
        <v>4.7814910025706939E-2</v>
      </c>
      <c r="BG50" s="116">
        <f>'032113'!P70</f>
        <v>1713</v>
      </c>
      <c r="BH50" s="43">
        <f>'032113'!R70/'032113'!P70</f>
        <v>0.12726211325160536</v>
      </c>
      <c r="BI50" s="43">
        <f>'032113'!U70</f>
        <v>4.0133779264214043E-3</v>
      </c>
      <c r="BJ50" s="43">
        <f t="shared" si="14"/>
        <v>4.0133779264214043E-3</v>
      </c>
      <c r="BK50" s="116">
        <f>'032113'!W70</f>
        <v>1821</v>
      </c>
      <c r="BL50" s="43">
        <f>'032113'!Y70/'032113'!W70</f>
        <v>7.7429983525535415E-2</v>
      </c>
      <c r="BM50" s="43">
        <f>'032113'!AB70</f>
        <v>4.583333333333333E-2</v>
      </c>
      <c r="BN50" s="43">
        <f t="shared" si="15"/>
        <v>4.583333333333333E-2</v>
      </c>
      <c r="BO50" s="116">
        <f>'042313'!C70</f>
        <v>2560</v>
      </c>
      <c r="BP50" s="43">
        <f>'042313'!E70/'042313'!C70</f>
        <v>0.13554687500000001</v>
      </c>
      <c r="BQ50" s="169">
        <f>'042313'!I70</f>
        <v>0.03</v>
      </c>
      <c r="BR50" s="43">
        <f t="shared" si="16"/>
        <v>0.03</v>
      </c>
      <c r="BS50" s="116">
        <f>'042313'!K70</f>
        <v>3451</v>
      </c>
      <c r="BT50" s="43">
        <f>'042313'!M70/'042313'!K70</f>
        <v>0.1019994204578383</v>
      </c>
      <c r="BU50" s="169">
        <f>'042313'!Q70</f>
        <v>-0.01</v>
      </c>
      <c r="BV50" s="43">
        <f t="shared" si="17"/>
        <v>-0.01</v>
      </c>
      <c r="BW50" s="116">
        <f>'042313'!S70</f>
        <v>1826</v>
      </c>
      <c r="BX50" s="43">
        <f>'042313'!U70/'042313'!S70</f>
        <v>0.20755750273822562</v>
      </c>
      <c r="BY50" s="169">
        <f>'042313'!Y70</f>
        <v>0</v>
      </c>
      <c r="BZ50" s="43">
        <f t="shared" si="18"/>
        <v>0</v>
      </c>
      <c r="CA50" s="116">
        <f>'042313'!AA70</f>
        <v>2498</v>
      </c>
      <c r="CB50" s="43">
        <f>'042313'!AC70/'042313'!AA70</f>
        <v>0.17534027221777421</v>
      </c>
      <c r="CC50" s="169">
        <f>'042313'!AG70</f>
        <v>0.01</v>
      </c>
      <c r="CD50" s="43">
        <f t="shared" si="19"/>
        <v>0.01</v>
      </c>
      <c r="CE50">
        <f>'060513'!D85</f>
        <v>923</v>
      </c>
      <c r="CF50">
        <f>'060513'!F85/'060513'!D85</f>
        <v>9.7508125677139762E-2</v>
      </c>
      <c r="CG50" s="169">
        <f>'060513'!J85</f>
        <v>-2.6410564225690276E-2</v>
      </c>
      <c r="CH50" s="43">
        <f t="shared" si="20"/>
        <v>-2.6410564225690276E-2</v>
      </c>
      <c r="CI50">
        <f>'060513'!K85</f>
        <v>678</v>
      </c>
      <c r="CJ50">
        <f>'060513'!M85/'060513'!K85</f>
        <v>8.8495575221238937E-2</v>
      </c>
      <c r="CK50" s="169">
        <f>'060513'!Q85</f>
        <v>2.4271844660194174E-2</v>
      </c>
      <c r="CL50" s="43">
        <f t="shared" si="21"/>
        <v>2.4271844660194174E-2</v>
      </c>
      <c r="CM50">
        <f>'060513'!S85</f>
        <v>689</v>
      </c>
      <c r="CN50">
        <f>'060513'!U85/'060513'!S85</f>
        <v>0.13933236574746008</v>
      </c>
      <c r="CO50" s="169">
        <f>'060513'!Y85</f>
        <v>-2.866779089376054E-2</v>
      </c>
      <c r="CP50" s="43">
        <f t="shared" si="22"/>
        <v>-2.866779089376054E-2</v>
      </c>
      <c r="CQ50">
        <f>'060513'!AA85</f>
        <v>605</v>
      </c>
      <c r="CR50">
        <f>'060513'!AC85/'060513'!AA85</f>
        <v>9.0909090909090912E-2</v>
      </c>
      <c r="CS50" s="169">
        <f>'060513'!AG85</f>
        <v>7.2727272727272727E-3</v>
      </c>
      <c r="CT50" s="43">
        <f t="shared" si="23"/>
        <v>7.2727272727272727E-3</v>
      </c>
      <c r="CU50" s="87">
        <v>20</v>
      </c>
      <c r="CV50" s="89">
        <f t="shared" si="24"/>
        <v>0.86956521739130432</v>
      </c>
      <c r="CW50" s="200">
        <f t="shared" si="25"/>
        <v>1.3393328846410547E-2</v>
      </c>
      <c r="CX50" s="43">
        <f t="shared" si="26"/>
        <v>3.0721082438204504E-2</v>
      </c>
      <c r="CY50" s="244"/>
      <c r="CZ50" s="244"/>
      <c r="DA50" s="244"/>
      <c r="DB50" s="244"/>
      <c r="DC50" s="244"/>
      <c r="DD50" s="244"/>
      <c r="DE50" s="244"/>
      <c r="DF50" s="244"/>
      <c r="DG50" s="244"/>
    </row>
    <row r="51" spans="1:111" hidden="1">
      <c r="A51">
        <v>48</v>
      </c>
      <c r="B51" t="s">
        <v>135</v>
      </c>
      <c r="C51" s="116">
        <f>'100512'!D82</f>
        <v>2906.7562306000063</v>
      </c>
      <c r="D51" s="43">
        <f>'100512'!F82/'100512'!D82</f>
        <v>1.0612245289562899E-2</v>
      </c>
      <c r="E51" s="43">
        <f>'100512'!I82</f>
        <v>5.1754907560579476E-3</v>
      </c>
      <c r="F51" s="43">
        <f t="shared" si="0"/>
        <v>5.1754907560579476E-3</v>
      </c>
      <c r="G51" s="116">
        <f>'100512'!K82</f>
        <v>2824.7183100572411</v>
      </c>
      <c r="H51" s="43">
        <f>'100512'!M82/'100512'!K82</f>
        <v>1.1500152951511298E-2</v>
      </c>
      <c r="I51" s="43">
        <f>'100512'!P82</f>
        <v>7.6542915847326466E-4</v>
      </c>
      <c r="J51" s="43">
        <f t="shared" si="1"/>
        <v>7.6542915847326466E-4</v>
      </c>
      <c r="K51" s="116">
        <f>'100512'!R82</f>
        <v>4123.3049790205314</v>
      </c>
      <c r="L51" s="43">
        <f>'100512'!T82/'100512'!R82</f>
        <v>1.5032654698084878E-2</v>
      </c>
      <c r="M51" s="43">
        <f>'100512'!W82</f>
        <v>-4.4128815012264835E-3</v>
      </c>
      <c r="N51" s="43">
        <f t="shared" si="2"/>
        <v>-4.4128815012264835E-3</v>
      </c>
      <c r="O51" s="116">
        <f>'100512'!Y82</f>
        <v>2564.8404296284075</v>
      </c>
      <c r="P51" s="43">
        <f>'100512'!AA82/'100512'!Y82</f>
        <v>1.2820802486147243E-2</v>
      </c>
      <c r="Q51" s="43">
        <f>'100512'!AD82</f>
        <v>2.3696635077015958E-3</v>
      </c>
      <c r="R51" s="43">
        <f t="shared" si="3"/>
        <v>2.3696635077015958E-3</v>
      </c>
      <c r="S51" s="116">
        <f>'111411'!E72</f>
        <v>4</v>
      </c>
      <c r="T51">
        <f>'111411'!F71/'111411'!D71</f>
        <v>1.7972681524083392E-2</v>
      </c>
      <c r="U51" s="169">
        <f>'111411'!I71</f>
        <v>0.01</v>
      </c>
      <c r="V51" s="43" t="str">
        <f t="shared" si="4"/>
        <v>.</v>
      </c>
      <c r="W51" s="116">
        <f>'111411'!J71</f>
        <v>1495</v>
      </c>
      <c r="X51">
        <f>'111411'!L71/'111411'!J71</f>
        <v>1.471571906354515E-2</v>
      </c>
      <c r="Y51" s="169">
        <f>'111411'!O71</f>
        <v>0.02</v>
      </c>
      <c r="Z51" s="43">
        <f t="shared" si="5"/>
        <v>0.02</v>
      </c>
      <c r="AA51" s="116">
        <f>'111411'!P71</f>
        <v>853</v>
      </c>
      <c r="AB51" s="43">
        <f>'111411'!R71/'111411'!P71</f>
        <v>2.8135990621336461E-2</v>
      </c>
      <c r="AC51" s="43">
        <f>'111411'!U71</f>
        <v>0</v>
      </c>
      <c r="AD51" s="43">
        <f t="shared" si="6"/>
        <v>0</v>
      </c>
      <c r="AE51" s="116">
        <f>'111411'!V71</f>
        <v>298</v>
      </c>
      <c r="AF51" s="43">
        <f>'111411'!X71/'111411'!V71</f>
        <v>3.6912751677852351E-2</v>
      </c>
      <c r="AG51" s="43">
        <f>'111411'!AA71</f>
        <v>0.02</v>
      </c>
      <c r="AH51" s="43">
        <f t="shared" si="7"/>
        <v>0.02</v>
      </c>
      <c r="AI51">
        <f>'121911'!D71</f>
        <v>1953</v>
      </c>
      <c r="AJ51">
        <f>'121911'!F71/'121911'!D71</f>
        <v>5.4275473630312342E-2</v>
      </c>
      <c r="AK51" s="169">
        <f>'121911'!J71</f>
        <v>-3.8440714672441798E-2</v>
      </c>
      <c r="AL51" s="43">
        <f t="shared" si="8"/>
        <v>-3.8440714672441798E-2</v>
      </c>
      <c r="AM51">
        <f>'121911'!K71</f>
        <v>80</v>
      </c>
      <c r="AN51">
        <f>'121911'!M71/'121911'!K71</f>
        <v>6.25E-2</v>
      </c>
      <c r="AO51" s="169">
        <f>'121911'!Q71</f>
        <v>-6.6666666666666666E-2</v>
      </c>
      <c r="AP51" s="43" t="str">
        <f t="shared" si="9"/>
        <v>.</v>
      </c>
      <c r="AQ51">
        <f>'121911'!R71</f>
        <v>906</v>
      </c>
      <c r="AR51">
        <f>'121911'!T71/'121911'!R71</f>
        <v>3.5320088300220751E-2</v>
      </c>
      <c r="AS51" s="169">
        <f>'121911'!X71</f>
        <v>2.5171624713958809E-2</v>
      </c>
      <c r="AT51" s="43">
        <f t="shared" si="10"/>
        <v>2.5171624713958809E-2</v>
      </c>
      <c r="AU51">
        <f>'121911'!Y71</f>
        <v>6</v>
      </c>
      <c r="AV51">
        <f>'121911'!AA71/'121911'!Y71</f>
        <v>0.66666666666666663</v>
      </c>
      <c r="AW51">
        <f>'121911'!AD71</f>
        <v>-1</v>
      </c>
      <c r="AX51" s="43" t="str">
        <f t="shared" si="11"/>
        <v>.</v>
      </c>
      <c r="AY51" s="116">
        <f>'032113'!C71</f>
        <v>23</v>
      </c>
      <c r="AZ51" s="43">
        <f>'032113'!E71/'032113'!C71</f>
        <v>0.34782608695652173</v>
      </c>
      <c r="BA51" s="169">
        <f>'032113'!H71</f>
        <v>-0.2</v>
      </c>
      <c r="BB51" s="43" t="str">
        <f t="shared" si="12"/>
        <v>.</v>
      </c>
      <c r="BC51" s="116">
        <f>'032113'!I71</f>
        <v>740</v>
      </c>
      <c r="BD51" s="43">
        <f>'032113'!K71/'032113'!I71</f>
        <v>2.7027027027027029E-3</v>
      </c>
      <c r="BE51" s="43">
        <f>'032113'!N71</f>
        <v>2.7100271002710027E-3</v>
      </c>
      <c r="BF51" s="43">
        <f t="shared" si="13"/>
        <v>2.7100271002710027E-3</v>
      </c>
      <c r="BG51" s="116">
        <f>'032113'!P71</f>
        <v>2403</v>
      </c>
      <c r="BH51" s="43">
        <f>'032113'!R71/'032113'!P71</f>
        <v>3.9117769454848107E-2</v>
      </c>
      <c r="BI51" s="43">
        <f>'032113'!U71</f>
        <v>9.0948462537895191E-3</v>
      </c>
      <c r="BJ51" s="43">
        <f t="shared" si="14"/>
        <v>9.0948462537895191E-3</v>
      </c>
      <c r="BK51" s="116">
        <f>'032113'!W71</f>
        <v>2306</v>
      </c>
      <c r="BL51" s="43">
        <f>'032113'!Y71/'032113'!W71</f>
        <v>9.9739809193408503E-3</v>
      </c>
      <c r="BM51" s="43">
        <f>'032113'!AB71</f>
        <v>8.7604029785370123E-3</v>
      </c>
      <c r="BN51" s="43">
        <f t="shared" si="15"/>
        <v>8.7604029785370123E-3</v>
      </c>
      <c r="BO51" s="116">
        <f>'042313'!C71</f>
        <v>2589</v>
      </c>
      <c r="BP51" s="43">
        <f>'042313'!E71/'042313'!C71</f>
        <v>6.6821166473541901E-2</v>
      </c>
      <c r="BQ51" s="169">
        <f>'042313'!I71</f>
        <v>0.02</v>
      </c>
      <c r="BR51" s="43">
        <f t="shared" si="16"/>
        <v>0.02</v>
      </c>
      <c r="BS51" s="116">
        <f>'042313'!K71</f>
        <v>406</v>
      </c>
      <c r="BT51" s="43">
        <f>'042313'!M71/'042313'!K71</f>
        <v>2.9556650246305417E-2</v>
      </c>
      <c r="BU51" s="169">
        <f>'042313'!Q71</f>
        <v>0.01</v>
      </c>
      <c r="BV51" s="43">
        <f t="shared" si="17"/>
        <v>0.01</v>
      </c>
      <c r="BW51" s="116">
        <f>'042313'!S71</f>
        <v>277</v>
      </c>
      <c r="BX51" s="43">
        <f>'042313'!U71/'042313'!S71</f>
        <v>0.10108303249097472</v>
      </c>
      <c r="BY51" s="169">
        <f>'042313'!Y71</f>
        <v>-0.05</v>
      </c>
      <c r="BZ51" s="43">
        <f t="shared" si="18"/>
        <v>-0.05</v>
      </c>
      <c r="CA51" s="116">
        <f>'042313'!AA71</f>
        <v>7</v>
      </c>
      <c r="CB51" s="43">
        <f>'042313'!AC71/'042313'!AA71</f>
        <v>0.14285714285714285</v>
      </c>
      <c r="CC51" s="169">
        <f>'042313'!AG71</f>
        <v>0.01</v>
      </c>
      <c r="CD51" s="43" t="str">
        <f t="shared" si="19"/>
        <v>.</v>
      </c>
      <c r="CE51">
        <f>'060513'!D86</f>
        <v>532</v>
      </c>
      <c r="CF51">
        <f>'060513'!F86/'060513'!D86</f>
        <v>4.1353383458646614E-2</v>
      </c>
      <c r="CG51" s="169">
        <f>'060513'!J86</f>
        <v>-5.8823529411764705E-3</v>
      </c>
      <c r="CH51" s="43">
        <f t="shared" si="20"/>
        <v>-5.8823529411764705E-3</v>
      </c>
      <c r="CI51">
        <f>'060513'!K86</f>
        <v>156</v>
      </c>
      <c r="CJ51">
        <f>'060513'!M86/'060513'!K86</f>
        <v>7.6923076923076927E-2</v>
      </c>
      <c r="CK51" s="169">
        <f>'060513'!Q86</f>
        <v>-2.0833333333333332E-2</v>
      </c>
      <c r="CL51" s="43" t="str">
        <f t="shared" si="21"/>
        <v>.</v>
      </c>
      <c r="CM51">
        <f>'060513'!S86</f>
        <v>759</v>
      </c>
      <c r="CN51">
        <f>'060513'!U86/'060513'!S86</f>
        <v>7.378129117259552E-2</v>
      </c>
      <c r="CO51" s="169">
        <f>'060513'!Y86</f>
        <v>8.5348506401137988E-3</v>
      </c>
      <c r="CP51" s="43">
        <f t="shared" si="22"/>
        <v>8.5348506401137988E-3</v>
      </c>
      <c r="CQ51">
        <f>'060513'!AA86</f>
        <v>759</v>
      </c>
      <c r="CR51">
        <f>'060513'!AC86/'060513'!AA86</f>
        <v>8.0368906455862976E-2</v>
      </c>
      <c r="CS51" s="169">
        <f>'060513'!AG86</f>
        <v>3.2951289398280799E-2</v>
      </c>
      <c r="CT51" s="43">
        <f t="shared" si="23"/>
        <v>3.2951289398280799E-2</v>
      </c>
      <c r="CV51" s="89">
        <f t="shared" si="24"/>
        <v>0</v>
      </c>
      <c r="CW51" s="200">
        <f t="shared" si="25"/>
        <v>2.8453352222343642E-3</v>
      </c>
      <c r="CX51" s="43">
        <f t="shared" si="26"/>
        <v>2.1823573339200319E-2</v>
      </c>
      <c r="CY51" s="244"/>
      <c r="CZ51" s="244"/>
      <c r="DA51" s="244"/>
      <c r="DB51" s="244"/>
      <c r="DC51" s="244"/>
      <c r="DD51" s="244"/>
      <c r="DE51" s="244"/>
      <c r="DF51" s="244"/>
      <c r="DG51" s="244"/>
    </row>
    <row r="52" spans="1:111" hidden="1">
      <c r="A52">
        <v>49</v>
      </c>
      <c r="B52" t="s">
        <v>137</v>
      </c>
      <c r="C52" s="116">
        <f>'100512'!D83</f>
        <v>11.498244583069646</v>
      </c>
      <c r="D52" s="43">
        <f>'100512'!F83/'100512'!D83</f>
        <v>0.50302042672528136</v>
      </c>
      <c r="E52" s="43">
        <f>'100512'!I83</f>
        <v>0.17975929905774643</v>
      </c>
      <c r="F52" s="43" t="str">
        <f t="shared" si="0"/>
        <v>.</v>
      </c>
      <c r="G52" s="116">
        <f>'100512'!K83</f>
        <v>8.5857699393837112</v>
      </c>
      <c r="H52" s="43">
        <f>'100512'!M83/'100512'!K83</f>
        <v>0.63059172017453613</v>
      </c>
      <c r="I52" s="43">
        <f>'100512'!P83</f>
        <v>-0.14759571981882463</v>
      </c>
      <c r="J52" s="43" t="str">
        <f t="shared" si="1"/>
        <v>.</v>
      </c>
      <c r="K52" s="116">
        <f>'100512'!R83</f>
        <v>7.3324925530892671</v>
      </c>
      <c r="L52" s="43">
        <f>'100512'!T83/'100512'!R83</f>
        <v>0.91036215040863766</v>
      </c>
      <c r="M52" s="43">
        <f>'100512'!W83</f>
        <v>-1.9472478701128453</v>
      </c>
      <c r="N52" s="43" t="str">
        <f t="shared" si="2"/>
        <v>.</v>
      </c>
      <c r="O52" s="116">
        <f>'100512'!Y83</f>
        <v>6.296662265863521</v>
      </c>
      <c r="P52" s="43">
        <f>'100512'!AA83/'100512'!Y83</f>
        <v>1.8651215045323726</v>
      </c>
      <c r="Q52" s="43">
        <f>'100512'!AD83</f>
        <v>1.4421103880585135</v>
      </c>
      <c r="R52" s="43" t="str">
        <f t="shared" si="3"/>
        <v>.</v>
      </c>
      <c r="S52" s="116">
        <f>'111411'!E73</f>
        <v>5</v>
      </c>
      <c r="T52">
        <f>'111411'!F72/'111411'!D72</f>
        <v>0.5</v>
      </c>
      <c r="U52" s="169">
        <f>'111411'!I72</f>
        <v>0.09</v>
      </c>
      <c r="V52" s="43" t="str">
        <f t="shared" si="4"/>
        <v>.</v>
      </c>
      <c r="W52" s="116">
        <f>'111411'!J72</f>
        <v>8</v>
      </c>
      <c r="X52">
        <f>'111411'!L72/'111411'!J72</f>
        <v>0.375</v>
      </c>
      <c r="Y52" s="169">
        <f>'111411'!O72</f>
        <v>-0.36</v>
      </c>
      <c r="Z52" s="43" t="str">
        <f t="shared" si="5"/>
        <v>.</v>
      </c>
      <c r="AA52" s="116">
        <f>'111411'!P72</f>
        <v>6</v>
      </c>
      <c r="AB52" s="43">
        <f>'111411'!R72/'111411'!P72</f>
        <v>0.5</v>
      </c>
      <c r="AC52" s="43">
        <f>'111411'!U72</f>
        <v>-0.37</v>
      </c>
      <c r="AD52" s="43" t="str">
        <f t="shared" si="6"/>
        <v>.</v>
      </c>
      <c r="AE52" s="116">
        <f>'111411'!V72</f>
        <v>6</v>
      </c>
      <c r="AF52" s="43">
        <f>'111411'!X72/'111411'!V72</f>
        <v>1.1666666666666667</v>
      </c>
      <c r="AG52" s="43">
        <f>'111411'!AA72</f>
        <v>4.3600000000000003</v>
      </c>
      <c r="AH52" s="43" t="str">
        <f t="shared" si="7"/>
        <v>.</v>
      </c>
      <c r="AI52">
        <f>'121911'!D72</f>
        <v>9</v>
      </c>
      <c r="AJ52">
        <f>'121911'!F72/'121911'!D72</f>
        <v>0.66666666666666663</v>
      </c>
      <c r="AK52" s="169">
        <f>'121911'!J72</f>
        <v>-0.66666666666666663</v>
      </c>
      <c r="AL52" s="43" t="str">
        <f t="shared" si="8"/>
        <v>.</v>
      </c>
      <c r="AM52">
        <f>'121911'!K72</f>
        <v>2</v>
      </c>
      <c r="AN52">
        <f>'121911'!M72/'121911'!K72</f>
        <v>2</v>
      </c>
      <c r="AO52" s="169">
        <f>'121911'!Q72</f>
        <v>0.5</v>
      </c>
      <c r="AP52" s="43" t="str">
        <f t="shared" si="9"/>
        <v>.</v>
      </c>
      <c r="AQ52">
        <f>'121911'!R72</f>
        <v>7</v>
      </c>
      <c r="AR52">
        <f>'121911'!T72/'121911'!R72</f>
        <v>0.14285714285714285</v>
      </c>
      <c r="AS52" s="169">
        <f>'121911'!X72</f>
        <v>0</v>
      </c>
      <c r="AT52" s="43" t="str">
        <f t="shared" si="10"/>
        <v>.</v>
      </c>
      <c r="AU52">
        <f>'121911'!Y72</f>
        <v>4</v>
      </c>
      <c r="AV52">
        <f>'121911'!AA72/'121911'!Y72</f>
        <v>1.5</v>
      </c>
      <c r="AW52">
        <f>'121911'!AD72</f>
        <v>2</v>
      </c>
      <c r="AX52" s="43" t="str">
        <f t="shared" si="11"/>
        <v>.</v>
      </c>
      <c r="AY52" s="116">
        <f>'032113'!C72</f>
        <v>7</v>
      </c>
      <c r="AZ52" s="43">
        <f>'032113'!E72/'032113'!C72</f>
        <v>0</v>
      </c>
      <c r="BA52" s="169">
        <f>'032113'!H72</f>
        <v>0.5714285714285714</v>
      </c>
      <c r="BB52" s="43" t="str">
        <f t="shared" si="12"/>
        <v>.</v>
      </c>
      <c r="BC52" s="116">
        <f>'032113'!I72</f>
        <v>6</v>
      </c>
      <c r="BD52" s="43">
        <f>'032113'!K72/'032113'!I72</f>
        <v>0.33333333333333331</v>
      </c>
      <c r="BE52" s="43">
        <f>'032113'!N72</f>
        <v>-0.25</v>
      </c>
      <c r="BF52" s="43" t="str">
        <f t="shared" si="13"/>
        <v>.</v>
      </c>
      <c r="BG52" s="116">
        <f>'032113'!P72</f>
        <v>4</v>
      </c>
      <c r="BH52" s="43">
        <f>'032113'!R72/'032113'!P72</f>
        <v>0.5</v>
      </c>
      <c r="BI52" s="43">
        <f>'032113'!U72</f>
        <v>1</v>
      </c>
      <c r="BJ52" s="43" t="str">
        <f t="shared" si="14"/>
        <v>.</v>
      </c>
      <c r="BK52" s="116">
        <f>'032113'!W72</f>
        <v>4</v>
      </c>
      <c r="BL52" s="43">
        <f>'032113'!Y72/'032113'!W72</f>
        <v>1.5</v>
      </c>
      <c r="BM52" s="43">
        <f>'032113'!AB72</f>
        <v>1.5</v>
      </c>
      <c r="BN52" s="43" t="str">
        <f t="shared" si="15"/>
        <v>.</v>
      </c>
      <c r="BO52" s="116">
        <f>'042313'!C72</f>
        <v>6</v>
      </c>
      <c r="BP52" s="43">
        <f>'042313'!E72/'042313'!C72</f>
        <v>0</v>
      </c>
      <c r="BQ52" s="169">
        <f>'042313'!I72</f>
        <v>0.3</v>
      </c>
      <c r="BR52" s="43" t="str">
        <f t="shared" si="16"/>
        <v>.</v>
      </c>
      <c r="BS52" s="116">
        <f>'042313'!K72</f>
        <v>4</v>
      </c>
      <c r="BT52" s="43">
        <f>'042313'!M72/'042313'!K72</f>
        <v>0</v>
      </c>
      <c r="BU52" s="169">
        <f>'042313'!Q72</f>
        <v>0.25</v>
      </c>
      <c r="BV52" s="43" t="str">
        <f t="shared" si="17"/>
        <v>.</v>
      </c>
      <c r="BW52" s="116">
        <f>'042313'!S72</f>
        <v>4</v>
      </c>
      <c r="BX52" s="43">
        <f>'042313'!U72/'042313'!S72</f>
        <v>0.25</v>
      </c>
      <c r="BY52" s="169">
        <f>'042313'!Y72</f>
        <v>-0.02</v>
      </c>
      <c r="BZ52" s="43" t="str">
        <f t="shared" si="18"/>
        <v>.</v>
      </c>
      <c r="CA52" s="116">
        <f>'042313'!AA72</f>
        <v>9</v>
      </c>
      <c r="CB52" s="43">
        <f>'042313'!AC72/'042313'!AA72</f>
        <v>0.1111111111111111</v>
      </c>
      <c r="CC52" s="169">
        <f>'042313'!AG72</f>
        <v>0.01</v>
      </c>
      <c r="CD52" s="43" t="str">
        <f t="shared" si="19"/>
        <v>.</v>
      </c>
      <c r="CE52">
        <f>'060513'!D87</f>
        <v>27</v>
      </c>
      <c r="CF52">
        <f>'060513'!F87/'060513'!D87</f>
        <v>0.29629629629629628</v>
      </c>
      <c r="CG52" s="169">
        <f>'060513'!J87</f>
        <v>5.2631578947368418E-2</v>
      </c>
      <c r="CH52" s="43" t="str">
        <f t="shared" si="20"/>
        <v>.</v>
      </c>
      <c r="CI52">
        <f>'060513'!K87</f>
        <v>35</v>
      </c>
      <c r="CJ52">
        <f>'060513'!M87/'060513'!K87</f>
        <v>2.8571428571428571E-2</v>
      </c>
      <c r="CK52" s="169">
        <f>'060513'!Q87</f>
        <v>8.8235294117647065E-2</v>
      </c>
      <c r="CL52" s="43" t="str">
        <f t="shared" si="21"/>
        <v>.</v>
      </c>
      <c r="CM52">
        <f>'060513'!S87</f>
        <v>67</v>
      </c>
      <c r="CN52">
        <f>'060513'!U87/'060513'!S87</f>
        <v>5.9701492537313432E-2</v>
      </c>
      <c r="CO52" s="169">
        <f>'060513'!Y87</f>
        <v>-1.5873015873015872E-2</v>
      </c>
      <c r="CP52" s="43" t="str">
        <f t="shared" si="22"/>
        <v>.</v>
      </c>
      <c r="CQ52">
        <f>'060513'!AA87</f>
        <v>57</v>
      </c>
      <c r="CR52">
        <f>'060513'!AC87/'060513'!AA87</f>
        <v>7.0175438596491224E-2</v>
      </c>
      <c r="CS52" s="169">
        <f>'060513'!AG87</f>
        <v>5.6603773584905662E-2</v>
      </c>
      <c r="CT52" s="43" t="str">
        <f t="shared" si="23"/>
        <v>.</v>
      </c>
      <c r="CV52" s="89">
        <f t="shared" si="24"/>
        <v>0</v>
      </c>
      <c r="CW52" s="200" t="e">
        <f t="shared" si="25"/>
        <v>#DIV/0!</v>
      </c>
      <c r="CX52" s="43" t="e">
        <f t="shared" si="26"/>
        <v>#DIV/0!</v>
      </c>
      <c r="CY52" s="244"/>
      <c r="CZ52" s="244"/>
      <c r="DA52" s="244"/>
      <c r="DB52" s="244"/>
      <c r="DC52" s="244"/>
      <c r="DD52" s="244"/>
      <c r="DE52" s="244"/>
      <c r="DF52" s="244"/>
      <c r="DG52" s="244"/>
    </row>
    <row r="53" spans="1:111" hidden="1">
      <c r="A53">
        <v>50</v>
      </c>
      <c r="B53" t="s">
        <v>139</v>
      </c>
      <c r="C53" s="116">
        <f>'100512'!D84</f>
        <v>10.348420124762681</v>
      </c>
      <c r="D53" s="43">
        <f>'100512'!F84/'100512'!D84</f>
        <v>0.65206351612536473</v>
      </c>
      <c r="E53" s="43">
        <f>'100512'!I84</f>
        <v>0.55803561641020627</v>
      </c>
      <c r="F53" s="43" t="str">
        <f t="shared" si="0"/>
        <v>.</v>
      </c>
      <c r="G53" s="116">
        <f>'100512'!K84</f>
        <v>5.3661062121148193</v>
      </c>
      <c r="H53" s="43">
        <f>'100512'!M84/'100512'!K84</f>
        <v>0.84078896023271499</v>
      </c>
      <c r="I53" s="43">
        <f>'100512'!P84</f>
        <v>-1.4214827402028245</v>
      </c>
      <c r="J53" s="43" t="str">
        <f t="shared" si="1"/>
        <v>.</v>
      </c>
      <c r="K53" s="116">
        <f>'100512'!R84</f>
        <v>10.998738829633901</v>
      </c>
      <c r="L53" s="43">
        <f>'100512'!T84/'100512'!R84</f>
        <v>0.52020694309065008</v>
      </c>
      <c r="M53" s="43">
        <f>'100512'!W84</f>
        <v>-6.1825788271074301E-2</v>
      </c>
      <c r="N53" s="43" t="str">
        <f t="shared" si="2"/>
        <v>.</v>
      </c>
      <c r="O53" s="116">
        <f>'100512'!Y84</f>
        <v>8.3955496878180274</v>
      </c>
      <c r="P53" s="43">
        <f>'100512'!AA84/'100512'!Y84</f>
        <v>0.4196523385197839</v>
      </c>
      <c r="Q53" s="43">
        <f>'100512'!AD84</f>
        <v>0.27444481682379335</v>
      </c>
      <c r="R53" s="43" t="str">
        <f t="shared" si="3"/>
        <v>.</v>
      </c>
      <c r="S53" s="116">
        <f>'111411'!E74</f>
        <v>8</v>
      </c>
      <c r="T53">
        <f>'111411'!F73/'111411'!D73</f>
        <v>0.23076923076923078</v>
      </c>
      <c r="U53" s="169">
        <f>'111411'!I73</f>
        <v>0.22</v>
      </c>
      <c r="V53" s="43" t="str">
        <f t="shared" si="4"/>
        <v>.</v>
      </c>
      <c r="W53" s="116">
        <f>'111411'!J73</f>
        <v>8</v>
      </c>
      <c r="X53">
        <f>'111411'!L73/'111411'!J73</f>
        <v>0.5</v>
      </c>
      <c r="Y53" s="169">
        <f>'111411'!O73</f>
        <v>-0.42</v>
      </c>
      <c r="Z53" s="43" t="str">
        <f t="shared" si="5"/>
        <v>.</v>
      </c>
      <c r="AA53" s="116">
        <f>'111411'!P73</f>
        <v>6</v>
      </c>
      <c r="AB53" s="43">
        <f>'111411'!R73/'111411'!P73</f>
        <v>0.66666666666666663</v>
      </c>
      <c r="AC53" s="43">
        <f>'111411'!U73</f>
        <v>-1.59</v>
      </c>
      <c r="AD53" s="43" t="str">
        <f t="shared" si="6"/>
        <v>.</v>
      </c>
      <c r="AE53" s="116">
        <f>'111411'!V73</f>
        <v>1</v>
      </c>
      <c r="AF53" s="43">
        <f>'111411'!X73/'111411'!V73</f>
        <v>5</v>
      </c>
      <c r="AG53" s="43">
        <f>'111411'!AA73</f>
        <v>0.57999999999999996</v>
      </c>
      <c r="AH53" s="43" t="str">
        <f t="shared" si="7"/>
        <v>.</v>
      </c>
      <c r="AI53">
        <f>'121911'!D73</f>
        <v>0</v>
      </c>
      <c r="AJ53" t="s">
        <v>406</v>
      </c>
      <c r="AK53" s="169">
        <f>'121911'!J73</f>
        <v>1</v>
      </c>
      <c r="AL53" s="43" t="str">
        <f t="shared" si="8"/>
        <v>.</v>
      </c>
      <c r="AM53">
        <f>'121911'!K73</f>
        <v>4</v>
      </c>
      <c r="AN53">
        <f>'121911'!M73/'121911'!K73</f>
        <v>1</v>
      </c>
      <c r="AO53" s="169" t="e">
        <f>'121911'!Q73</f>
        <v>#DIV/0!</v>
      </c>
      <c r="AP53" s="43" t="str">
        <f t="shared" si="9"/>
        <v>.</v>
      </c>
      <c r="AQ53">
        <f>'121911'!R73</f>
        <v>6</v>
      </c>
      <c r="AR53">
        <f>'121911'!T73/'121911'!R73</f>
        <v>0.16666666666666666</v>
      </c>
      <c r="AS53" s="169">
        <f>'121911'!X73</f>
        <v>0.6</v>
      </c>
      <c r="AT53" s="43" t="str">
        <f t="shared" si="10"/>
        <v>.</v>
      </c>
      <c r="AU53">
        <f>'121911'!Y73</f>
        <v>0</v>
      </c>
      <c r="AV53" t="s">
        <v>406</v>
      </c>
      <c r="AW53">
        <f>'121911'!AD73</f>
        <v>0.5</v>
      </c>
      <c r="AX53" s="43" t="str">
        <f t="shared" si="11"/>
        <v>.</v>
      </c>
      <c r="AY53" s="116">
        <f>'032113'!C73</f>
        <v>0</v>
      </c>
      <c r="AZ53" s="43" t="e">
        <f>'032113'!E73/'032113'!C73</f>
        <v>#DIV/0!</v>
      </c>
      <c r="BA53" s="169" t="s">
        <v>406</v>
      </c>
      <c r="BB53" s="43" t="s">
        <v>406</v>
      </c>
      <c r="BC53" s="116">
        <f>'032113'!I73</f>
        <v>15</v>
      </c>
      <c r="BD53" s="43">
        <f>'032113'!K73/'032113'!I73</f>
        <v>0.13333333333333333</v>
      </c>
      <c r="BE53" s="43">
        <f>'032113'!N73</f>
        <v>-7.6923076923076927E-2</v>
      </c>
      <c r="BF53" s="43" t="str">
        <f t="shared" si="13"/>
        <v>.</v>
      </c>
      <c r="BG53" s="116">
        <f>'032113'!P73</f>
        <v>9</v>
      </c>
      <c r="BH53" s="43">
        <f>'032113'!R73/'032113'!P73</f>
        <v>0.55555555555555558</v>
      </c>
      <c r="BI53" s="43">
        <f>'032113'!U73</f>
        <v>-0.75</v>
      </c>
      <c r="BJ53" s="43" t="str">
        <f t="shared" si="14"/>
        <v>.</v>
      </c>
      <c r="BK53" s="116">
        <f>'032113'!W73</f>
        <v>2</v>
      </c>
      <c r="BL53" s="43">
        <f>'032113'!Y73/'032113'!W73</f>
        <v>1</v>
      </c>
      <c r="BM53" s="43" t="e">
        <f>'032113'!AB73</f>
        <v>#DIV/0!</v>
      </c>
      <c r="BN53" s="43" t="str">
        <f t="shared" si="15"/>
        <v>.</v>
      </c>
      <c r="BO53" s="116">
        <f>'042313'!C73</f>
        <v>4</v>
      </c>
      <c r="BP53" s="43">
        <f>'042313'!E73/'042313'!C73</f>
        <v>0.75</v>
      </c>
      <c r="BQ53" s="169">
        <f>'042313'!I73</f>
        <v>-3.4</v>
      </c>
      <c r="BR53" s="43" t="str">
        <f t="shared" si="16"/>
        <v>.</v>
      </c>
      <c r="BS53" s="116">
        <f>'042313'!K73</f>
        <v>4</v>
      </c>
      <c r="BT53" s="43">
        <f>'042313'!M73/'042313'!K73</f>
        <v>0.75</v>
      </c>
      <c r="BU53" s="169">
        <f>'042313'!Q73</f>
        <v>-0.84</v>
      </c>
      <c r="BV53" s="43" t="str">
        <f t="shared" si="17"/>
        <v>.</v>
      </c>
      <c r="BW53" s="116">
        <f>'042313'!S73</f>
        <v>1</v>
      </c>
      <c r="BX53" s="43">
        <f>'042313'!U73/'042313'!S73</f>
        <v>2</v>
      </c>
      <c r="BY53" s="169">
        <f>'042313'!Y73</f>
        <v>1.03</v>
      </c>
      <c r="BZ53" s="43" t="str">
        <f t="shared" si="18"/>
        <v>.</v>
      </c>
      <c r="CA53" s="116">
        <f>'042313'!AA73</f>
        <v>11</v>
      </c>
      <c r="CB53" s="43">
        <f>'042313'!AC73/'042313'!AA73</f>
        <v>0.18181818181818182</v>
      </c>
      <c r="CC53" s="169">
        <f>'042313'!AG73</f>
        <v>-0.21</v>
      </c>
      <c r="CD53" s="43" t="str">
        <f t="shared" si="19"/>
        <v>.</v>
      </c>
      <c r="CE53">
        <f>'060513'!D88</f>
        <v>52</v>
      </c>
      <c r="CF53">
        <f>'060513'!F88/'060513'!D88</f>
        <v>0.30769230769230771</v>
      </c>
      <c r="CG53" s="169">
        <f>'060513'!J88</f>
        <v>-0.1388888888888889</v>
      </c>
      <c r="CH53" s="43" t="str">
        <f t="shared" si="20"/>
        <v>.</v>
      </c>
      <c r="CI53">
        <f>'060513'!K88</f>
        <v>79</v>
      </c>
      <c r="CJ53">
        <f>'060513'!M88/'060513'!K88</f>
        <v>7.5949367088607597E-2</v>
      </c>
      <c r="CK53" s="169">
        <f>'060513'!Q88</f>
        <v>0</v>
      </c>
      <c r="CL53" s="43" t="str">
        <f t="shared" si="21"/>
        <v>.</v>
      </c>
      <c r="CM53">
        <f>'060513'!S88</f>
        <v>84</v>
      </c>
      <c r="CN53">
        <f>'060513'!U88/'060513'!S88</f>
        <v>4.7619047619047616E-2</v>
      </c>
      <c r="CO53" s="169">
        <f>'060513'!Y88</f>
        <v>6.25E-2</v>
      </c>
      <c r="CP53" s="43" t="str">
        <f t="shared" si="22"/>
        <v>.</v>
      </c>
      <c r="CQ53">
        <f>'060513'!AA88</f>
        <v>73</v>
      </c>
      <c r="CR53">
        <f>'060513'!AC88/'060513'!AA88</f>
        <v>0.12328767123287671</v>
      </c>
      <c r="CS53" s="169">
        <f>'060513'!AG88</f>
        <v>-6.25E-2</v>
      </c>
      <c r="CT53" s="43" t="str">
        <f t="shared" si="23"/>
        <v>.</v>
      </c>
      <c r="CV53" s="89">
        <f t="shared" si="24"/>
        <v>0</v>
      </c>
      <c r="CW53" s="200" t="e">
        <f t="shared" si="25"/>
        <v>#DIV/0!</v>
      </c>
      <c r="CX53" s="43" t="e">
        <f t="shared" si="26"/>
        <v>#DIV/0!</v>
      </c>
      <c r="CY53" s="244"/>
      <c r="CZ53" s="244"/>
      <c r="DA53" s="244"/>
      <c r="DB53" s="244"/>
      <c r="DC53" s="244"/>
      <c r="DD53" s="244"/>
      <c r="DE53" s="244"/>
      <c r="DF53" s="244"/>
      <c r="DG53" s="244"/>
    </row>
    <row r="54" spans="1:111" hidden="1">
      <c r="A54">
        <v>51</v>
      </c>
      <c r="B54" t="s">
        <v>141</v>
      </c>
      <c r="C54" s="116">
        <f>'100512'!D85</f>
        <v>18.397191332911433</v>
      </c>
      <c r="D54" s="43">
        <f>'100512'!F85/'100512'!D85</f>
        <v>0.73357145564103532</v>
      </c>
      <c r="E54" s="43">
        <f>'100512'!I85</f>
        <v>0.22431523517950666</v>
      </c>
      <c r="F54" s="43" t="str">
        <f t="shared" si="0"/>
        <v>.</v>
      </c>
      <c r="G54" s="116">
        <f>'100512'!K85</f>
        <v>17.171539878767422</v>
      </c>
      <c r="H54" s="43">
        <f>'100512'!M85/'100512'!K85</f>
        <v>0.73569034020362545</v>
      </c>
      <c r="I54" s="43">
        <f>'100512'!P85</f>
        <v>-0.78554609426991151</v>
      </c>
      <c r="J54" s="43" t="str">
        <f t="shared" si="1"/>
        <v>.</v>
      </c>
      <c r="K54" s="116">
        <f>'100512'!R85</f>
        <v>9.7766567374523561</v>
      </c>
      <c r="L54" s="43">
        <f>'100512'!T85/'100512'!R85</f>
        <v>1.4630820274424532</v>
      </c>
      <c r="M54" s="43">
        <f>'100512'!W85</f>
        <v>0.1801599390960876</v>
      </c>
      <c r="N54" s="43" t="str">
        <f t="shared" si="2"/>
        <v>.</v>
      </c>
      <c r="O54" s="116">
        <f>'100512'!Y85</f>
        <v>25.186649063454084</v>
      </c>
      <c r="P54" s="43">
        <f>'100512'!AA85/'100512'!Y85</f>
        <v>0.55953645135971186</v>
      </c>
      <c r="Q54" s="43">
        <f>'100512'!AD85</f>
        <v>-0.74459317667627323</v>
      </c>
      <c r="R54" s="43" t="str">
        <f t="shared" si="3"/>
        <v>.</v>
      </c>
      <c r="S54" s="116">
        <f>'111411'!E75</f>
        <v>885</v>
      </c>
      <c r="T54">
        <f>'111411'!F74/'111411'!D74</f>
        <v>1.1111111111111112</v>
      </c>
      <c r="U54" s="169">
        <f>'111411'!I74</f>
        <v>2.0699999999999998</v>
      </c>
      <c r="V54" s="43" t="str">
        <f t="shared" si="4"/>
        <v>.</v>
      </c>
      <c r="W54" s="116">
        <f>'111411'!J74</f>
        <v>4</v>
      </c>
      <c r="X54">
        <f>'111411'!L74/'111411'!J74</f>
        <v>1.75</v>
      </c>
      <c r="Y54" s="169">
        <f>'111411'!O74</f>
        <v>1.64</v>
      </c>
      <c r="Z54" s="43" t="str">
        <f t="shared" si="5"/>
        <v>.</v>
      </c>
      <c r="AA54" s="116">
        <f>'111411'!P74</f>
        <v>2</v>
      </c>
      <c r="AB54" s="43">
        <f>'111411'!R74/'111411'!P74</f>
        <v>3</v>
      </c>
      <c r="AC54" s="43">
        <f>'111411'!U74</f>
        <v>0.53</v>
      </c>
      <c r="AD54" s="43" t="str">
        <f t="shared" si="6"/>
        <v>.</v>
      </c>
      <c r="AE54" s="116">
        <f>'111411'!V74</f>
        <v>5</v>
      </c>
      <c r="AF54" s="43">
        <f>'111411'!X74/'111411'!V74</f>
        <v>1</v>
      </c>
      <c r="AG54" s="43">
        <f>'111411'!AA74</f>
        <v>1.64</v>
      </c>
      <c r="AH54" s="43" t="str">
        <f t="shared" si="7"/>
        <v>.</v>
      </c>
      <c r="AI54">
        <f>'121911'!D74</f>
        <v>9</v>
      </c>
      <c r="AJ54">
        <f>'121911'!F74/'121911'!D74</f>
        <v>1.2222222222222223</v>
      </c>
      <c r="AK54" s="169">
        <f>'121911'!J74</f>
        <v>4</v>
      </c>
      <c r="AL54" s="43" t="str">
        <f t="shared" si="8"/>
        <v>.</v>
      </c>
      <c r="AM54">
        <f>'121911'!K74</f>
        <v>8</v>
      </c>
      <c r="AN54">
        <f>'121911'!M74/'121911'!K74</f>
        <v>1.25</v>
      </c>
      <c r="AO54" s="169">
        <f>'121911'!Q74</f>
        <v>2.5</v>
      </c>
      <c r="AP54" s="43" t="str">
        <f t="shared" si="9"/>
        <v>.</v>
      </c>
      <c r="AQ54">
        <f>'121911'!R74</f>
        <v>8</v>
      </c>
      <c r="AR54">
        <f>'121911'!T74/'121911'!R74</f>
        <v>0.625</v>
      </c>
      <c r="AS54" s="169">
        <f>'121911'!X74</f>
        <v>1</v>
      </c>
      <c r="AT54" s="43" t="str">
        <f t="shared" si="10"/>
        <v>.</v>
      </c>
      <c r="AU54">
        <f>'121911'!Y74</f>
        <v>4</v>
      </c>
      <c r="AV54">
        <f>'121911'!AA74/'121911'!Y74</f>
        <v>1.25</v>
      </c>
      <c r="AW54">
        <f>'121911'!AD74</f>
        <v>1</v>
      </c>
      <c r="AX54" s="43" t="str">
        <f t="shared" si="11"/>
        <v>.</v>
      </c>
      <c r="AY54" s="116">
        <f>'032113'!C74</f>
        <v>3</v>
      </c>
      <c r="AZ54" s="43">
        <f>'032113'!E74/'032113'!C74</f>
        <v>1.3333333333333333</v>
      </c>
      <c r="BA54" s="169">
        <f>'032113'!H74</f>
        <v>0</v>
      </c>
      <c r="BB54" s="43" t="str">
        <f t="shared" si="12"/>
        <v>.</v>
      </c>
      <c r="BC54" s="116">
        <f>'032113'!I74</f>
        <v>7</v>
      </c>
      <c r="BD54" s="43">
        <f>'032113'!K74/'032113'!I74</f>
        <v>0.7142857142857143</v>
      </c>
      <c r="BE54" s="43">
        <f>'032113'!N74</f>
        <v>1.5</v>
      </c>
      <c r="BF54" s="43" t="str">
        <f t="shared" si="13"/>
        <v>.</v>
      </c>
      <c r="BG54" s="116">
        <f>'032113'!P74</f>
        <v>3</v>
      </c>
      <c r="BH54" s="43">
        <f>'032113'!R74/'032113'!P74</f>
        <v>0.33333333333333331</v>
      </c>
      <c r="BI54" s="43">
        <f>'032113'!U74</f>
        <v>1.5</v>
      </c>
      <c r="BJ54" s="43" t="str">
        <f t="shared" si="14"/>
        <v>.</v>
      </c>
      <c r="BK54" s="116">
        <f>'032113'!W74</f>
        <v>9</v>
      </c>
      <c r="BL54" s="43">
        <f>'032113'!Y74/'032113'!W74</f>
        <v>0.55555555555555558</v>
      </c>
      <c r="BM54" s="43">
        <f>'032113'!AB74</f>
        <v>-1</v>
      </c>
      <c r="BN54" s="43" t="str">
        <f t="shared" si="15"/>
        <v>.</v>
      </c>
      <c r="BO54" s="116">
        <f>'042313'!C74</f>
        <v>1</v>
      </c>
      <c r="BP54" s="43">
        <f>'042313'!E74/'042313'!C74</f>
        <v>3</v>
      </c>
      <c r="BQ54" s="169">
        <f>'042313'!I74</f>
        <v>1.19</v>
      </c>
      <c r="BR54" s="43" t="str">
        <f t="shared" si="16"/>
        <v>.</v>
      </c>
      <c r="BS54" s="116">
        <f>'042313'!K74</f>
        <v>1</v>
      </c>
      <c r="BT54" s="43">
        <f>'042313'!M74/'042313'!K74</f>
        <v>1</v>
      </c>
      <c r="BU54" s="169">
        <f>'042313'!Q74</f>
        <v>0.05</v>
      </c>
      <c r="BV54" s="43" t="str">
        <f t="shared" si="17"/>
        <v>.</v>
      </c>
      <c r="BW54" s="116">
        <f>'042313'!S74</f>
        <v>0</v>
      </c>
      <c r="BX54" s="43" t="s">
        <v>406</v>
      </c>
      <c r="BY54" s="169">
        <f>'042313'!Y74</f>
        <v>-2.8</v>
      </c>
      <c r="BZ54" s="43" t="str">
        <f t="shared" si="18"/>
        <v>.</v>
      </c>
      <c r="CA54" s="116">
        <f>'042313'!AA74</f>
        <v>2</v>
      </c>
      <c r="CB54" s="43">
        <f>'042313'!AC74/'042313'!AA74</f>
        <v>0</v>
      </c>
      <c r="CC54" s="169">
        <f>'042313'!AG74</f>
        <v>0.9</v>
      </c>
      <c r="CD54" s="43" t="str">
        <f t="shared" si="19"/>
        <v>.</v>
      </c>
      <c r="CE54">
        <f>'060513'!D89</f>
        <v>10</v>
      </c>
      <c r="CF54">
        <f>'060513'!F89/'060513'!D89</f>
        <v>0.3</v>
      </c>
      <c r="CG54" s="169">
        <f>'060513'!J89</f>
        <v>0.14285714285714285</v>
      </c>
      <c r="CH54" s="43" t="str">
        <f t="shared" si="20"/>
        <v>.</v>
      </c>
      <c r="CI54">
        <f>'060513'!K89</f>
        <v>10</v>
      </c>
      <c r="CJ54">
        <f>'060513'!M89/'060513'!K89</f>
        <v>0.4</v>
      </c>
      <c r="CK54" s="169">
        <f>'060513'!Q89</f>
        <v>-0.5</v>
      </c>
      <c r="CL54" s="43" t="str">
        <f t="shared" si="21"/>
        <v>.</v>
      </c>
      <c r="CM54">
        <f>'060513'!S89</f>
        <v>13</v>
      </c>
      <c r="CN54">
        <f>'060513'!U89/'060513'!S89</f>
        <v>0</v>
      </c>
      <c r="CO54" s="169">
        <f>'060513'!Y89</f>
        <v>0.15384615384615385</v>
      </c>
      <c r="CP54" s="43" t="str">
        <f t="shared" si="22"/>
        <v>.</v>
      </c>
      <c r="CQ54">
        <f>'060513'!AA89</f>
        <v>5</v>
      </c>
      <c r="CR54">
        <f>'060513'!AC89/'060513'!AA89</f>
        <v>0.2</v>
      </c>
      <c r="CS54" s="169">
        <f>'060513'!AG89</f>
        <v>0.5</v>
      </c>
      <c r="CT54" s="43" t="str">
        <f t="shared" si="23"/>
        <v>.</v>
      </c>
      <c r="CV54" s="89">
        <f t="shared" si="24"/>
        <v>0</v>
      </c>
      <c r="CW54" s="200" t="e">
        <f t="shared" si="25"/>
        <v>#DIV/0!</v>
      </c>
      <c r="CX54" s="43" t="e">
        <f t="shared" si="26"/>
        <v>#DIV/0!</v>
      </c>
      <c r="CY54" s="244"/>
      <c r="CZ54" s="244"/>
      <c r="DA54" s="244"/>
      <c r="DB54" s="244"/>
      <c r="DC54" s="244"/>
      <c r="DD54" s="244"/>
      <c r="DE54" s="244"/>
      <c r="DF54" s="244"/>
      <c r="DG54" s="244"/>
    </row>
    <row r="55" spans="1:111" s="16" customFormat="1">
      <c r="A55" s="244">
        <v>52</v>
      </c>
      <c r="B55" s="244" t="s">
        <v>143</v>
      </c>
      <c r="C55" s="245">
        <f>'100512'!D86</f>
        <v>3457.5221461290425</v>
      </c>
      <c r="D55" s="246">
        <f>'100512'!F86/'100512'!D86</f>
        <v>0.440233485089912</v>
      </c>
      <c r="E55" s="246">
        <f>'100512'!I86</f>
        <v>0.10992999346481595</v>
      </c>
      <c r="F55" s="246" t="str">
        <f t="shared" si="0"/>
        <v>.</v>
      </c>
      <c r="G55" s="245">
        <f>'100512'!K86</f>
        <v>3631.7806843593098</v>
      </c>
      <c r="H55" s="246">
        <f>'100512'!M86/'100512'!K86</f>
        <v>0.4064807148169981</v>
      </c>
      <c r="I55" s="246">
        <f>'100512'!P86</f>
        <v>0.26622905266001545</v>
      </c>
      <c r="J55" s="246" t="str">
        <f t="shared" si="1"/>
        <v>.</v>
      </c>
      <c r="K55" s="245">
        <f>'100512'!R86</f>
        <v>4894.4387791870859</v>
      </c>
      <c r="L55" s="246">
        <f>'100512'!T86/'100512'!R86</f>
        <v>0.47695378153030388</v>
      </c>
      <c r="M55" s="246">
        <f>'100512'!W86</f>
        <v>4.9867135633708884E-2</v>
      </c>
      <c r="N55" s="246" t="str">
        <f t="shared" si="2"/>
        <v>.</v>
      </c>
      <c r="O55" s="245">
        <f>'100512'!Y86</f>
        <v>3163.0233448854419</v>
      </c>
      <c r="P55" s="246">
        <f>'100512'!AA86/'100512'!Y86</f>
        <v>0.50198625231475147</v>
      </c>
      <c r="Q55" s="246">
        <f>'100512'!AD86</f>
        <v>0.16390354467211091</v>
      </c>
      <c r="R55" s="246" t="str">
        <f t="shared" si="3"/>
        <v>.</v>
      </c>
      <c r="S55" s="245">
        <f>'111411'!E76</f>
        <v>43</v>
      </c>
      <c r="T55" s="244">
        <f>'111411'!F75/'111411'!D75</f>
        <v>1.6023544800523218E-2</v>
      </c>
      <c r="U55" s="247">
        <f>'111411'!I75</f>
        <v>0.28000000000000003</v>
      </c>
      <c r="V55" s="246" t="str">
        <f t="shared" si="4"/>
        <v>.</v>
      </c>
      <c r="W55" s="245">
        <f>'111411'!J75</f>
        <v>2959</v>
      </c>
      <c r="X55" s="244">
        <f>'111411'!L75/'111411'!J75</f>
        <v>0.86718485974991555</v>
      </c>
      <c r="Y55" s="247">
        <f>'111411'!O75</f>
        <v>0.74</v>
      </c>
      <c r="Z55" s="246" t="str">
        <f t="shared" si="5"/>
        <v>.</v>
      </c>
      <c r="AA55" s="245">
        <f>'111411'!P75</f>
        <v>2163</v>
      </c>
      <c r="AB55" s="246">
        <f>'111411'!R75/'111411'!P75</f>
        <v>0.18539066111881647</v>
      </c>
      <c r="AC55" s="246">
        <f>'111411'!U75</f>
        <v>0.82</v>
      </c>
      <c r="AD55" s="246">
        <f t="shared" si="6"/>
        <v>0.82</v>
      </c>
      <c r="AE55" s="245">
        <f>'111411'!V75</f>
        <v>286</v>
      </c>
      <c r="AF55" s="246">
        <f>'111411'!X75/'111411'!V75</f>
        <v>0.42307692307692307</v>
      </c>
      <c r="AG55" s="246">
        <f>'111411'!AA75</f>
        <v>1.24</v>
      </c>
      <c r="AH55" s="246" t="str">
        <f t="shared" si="7"/>
        <v>.</v>
      </c>
      <c r="AI55" s="244">
        <f>'121911'!D75</f>
        <v>2452</v>
      </c>
      <c r="AJ55" s="244">
        <f>'121911'!F75/'121911'!D75</f>
        <v>0.97879282218597063</v>
      </c>
      <c r="AK55" s="247">
        <f>'121911'!J75</f>
        <v>-13.346153846153847</v>
      </c>
      <c r="AL55" s="246" t="str">
        <f t="shared" si="8"/>
        <v>.</v>
      </c>
      <c r="AM55" s="244">
        <f>'121911'!K75</f>
        <v>420</v>
      </c>
      <c r="AN55" s="244">
        <f>'121911'!M75/'121911'!K75</f>
        <v>1.2142857142857142</v>
      </c>
      <c r="AO55" s="247">
        <f>'121911'!Q75</f>
        <v>1.288888888888889</v>
      </c>
      <c r="AP55" s="246" t="str">
        <f t="shared" si="9"/>
        <v>.</v>
      </c>
      <c r="AQ55" s="244">
        <f>'121911'!R75</f>
        <v>2667</v>
      </c>
      <c r="AR55" s="244">
        <f>'121911'!T75/'121911'!R75</f>
        <v>0.23997000374953131</v>
      </c>
      <c r="AS55" s="247">
        <f>'121911'!X75</f>
        <v>1.1164282190429207</v>
      </c>
      <c r="AT55" s="246">
        <f t="shared" si="10"/>
        <v>1.1164282190429207</v>
      </c>
      <c r="AU55" s="244">
        <f>'121911'!Y75</f>
        <v>3</v>
      </c>
      <c r="AV55" s="244">
        <f>'121911'!AA75/'121911'!Y75</f>
        <v>1.6666666666666667</v>
      </c>
      <c r="AW55" s="244">
        <f>'121911'!AD75</f>
        <v>-1</v>
      </c>
      <c r="AX55" s="246" t="str">
        <f t="shared" si="11"/>
        <v>.</v>
      </c>
      <c r="AY55" s="245">
        <f>'032113'!C75</f>
        <v>194</v>
      </c>
      <c r="AZ55" s="246">
        <f>'032113'!E75/'032113'!C75</f>
        <v>0.47422680412371132</v>
      </c>
      <c r="BA55" s="247">
        <f>'032113'!H75</f>
        <v>0.69607843137254899</v>
      </c>
      <c r="BB55" s="246" t="str">
        <f t="shared" si="12"/>
        <v>.</v>
      </c>
      <c r="BC55" s="245">
        <f>'032113'!I75</f>
        <v>7206</v>
      </c>
      <c r="BD55" s="246">
        <f>'032113'!K75/'032113'!I75</f>
        <v>0.29406050513461007</v>
      </c>
      <c r="BE55" s="246">
        <f>'032113'!N75</f>
        <v>1.2793394928248476</v>
      </c>
      <c r="BF55" s="246" t="str">
        <f t="shared" si="13"/>
        <v>.</v>
      </c>
      <c r="BG55" s="245">
        <f>'032113'!P75</f>
        <v>2819</v>
      </c>
      <c r="BH55" s="246">
        <f>'032113'!R75/'032113'!P75</f>
        <v>0.22419297623270662</v>
      </c>
      <c r="BI55" s="246">
        <f>'032113'!U75</f>
        <v>0.72290809327846361</v>
      </c>
      <c r="BJ55" s="246">
        <f t="shared" si="14"/>
        <v>0.72290809327846361</v>
      </c>
      <c r="BK55" s="245">
        <f>'032113'!W75</f>
        <v>2807</v>
      </c>
      <c r="BL55" s="246">
        <f>'032113'!Y75/'032113'!W75</f>
        <v>6.1987887424296402E-2</v>
      </c>
      <c r="BM55" s="246">
        <f>'032113'!AB75</f>
        <v>0.64223319407519941</v>
      </c>
      <c r="BN55" s="246">
        <f t="shared" si="15"/>
        <v>0.64223319407519941</v>
      </c>
      <c r="BO55" s="245">
        <f>'042313'!C75</f>
        <v>5120</v>
      </c>
      <c r="BP55" s="246">
        <f>'042313'!E75/'042313'!C75</f>
        <v>0.3515625</v>
      </c>
      <c r="BQ55" s="247">
        <f>'042313'!I75</f>
        <v>1.1299999999999999</v>
      </c>
      <c r="BR55" s="246" t="str">
        <f t="shared" si="16"/>
        <v>.</v>
      </c>
      <c r="BS55" s="245">
        <f>'042313'!K75</f>
        <v>1343</v>
      </c>
      <c r="BT55" s="246">
        <f>'042313'!M75/'042313'!K75</f>
        <v>1.139240506329114</v>
      </c>
      <c r="BU55" s="247">
        <f>'042313'!Q75</f>
        <v>-0.14000000000000001</v>
      </c>
      <c r="BV55" s="246" t="str">
        <f t="shared" si="17"/>
        <v>.</v>
      </c>
      <c r="BW55" s="245">
        <f>'042313'!S75</f>
        <v>2106</v>
      </c>
      <c r="BX55" s="246">
        <f>'042313'!U75/'042313'!S75</f>
        <v>0.36419753086419754</v>
      </c>
      <c r="BY55" s="247">
        <f>'042313'!Y75</f>
        <v>0.41</v>
      </c>
      <c r="BZ55" s="246" t="str">
        <f t="shared" si="18"/>
        <v>.</v>
      </c>
      <c r="CA55" s="245">
        <f>'042313'!AA75</f>
        <v>8979</v>
      </c>
      <c r="CB55" s="246">
        <f>'042313'!AC75/'042313'!AA75</f>
        <v>0.41463414634146339</v>
      </c>
      <c r="CC55" s="247">
        <f>'042313'!AG75</f>
        <v>1.24</v>
      </c>
      <c r="CD55" s="246" t="str">
        <f t="shared" si="19"/>
        <v>.</v>
      </c>
      <c r="CE55" s="244">
        <f>'060513'!D90</f>
        <v>1191</v>
      </c>
      <c r="CF55" s="244">
        <f>'060513'!F90/'060513'!D90</f>
        <v>4.2821158690176324E-2</v>
      </c>
      <c r="CG55" s="247">
        <f>'060513'!J90</f>
        <v>0.25964912280701752</v>
      </c>
      <c r="CH55" s="246">
        <f t="shared" si="20"/>
        <v>0.25964912280701752</v>
      </c>
      <c r="CI55" s="244">
        <f>'060513'!K90</f>
        <v>1848</v>
      </c>
      <c r="CJ55" s="244">
        <f>'060513'!M90/'060513'!K90</f>
        <v>0.32413419913419911</v>
      </c>
      <c r="CK55" s="247">
        <f>'060513'!Q90</f>
        <v>0.31064851881505207</v>
      </c>
      <c r="CL55" s="246" t="str">
        <f t="shared" si="21"/>
        <v>.</v>
      </c>
      <c r="CM55" s="244">
        <f>'060513'!S90</f>
        <v>2035</v>
      </c>
      <c r="CN55" s="244">
        <f>'060513'!U90/'060513'!S90</f>
        <v>5.4545454545454543E-2</v>
      </c>
      <c r="CO55" s="247">
        <f>'060513'!Y90</f>
        <v>0.86486486486486491</v>
      </c>
      <c r="CP55" s="246">
        <f t="shared" si="22"/>
        <v>0.86486486486486491</v>
      </c>
      <c r="CQ55" s="244">
        <f>'060513'!AA90</f>
        <v>1854</v>
      </c>
      <c r="CR55" s="244">
        <f>'060513'!AC90/'060513'!AA90</f>
        <v>6.7961165048543687E-2</v>
      </c>
      <c r="CS55" s="247">
        <f>'060513'!AG90</f>
        <v>0.81597222222222221</v>
      </c>
      <c r="CT55" s="246">
        <f t="shared" si="23"/>
        <v>0.81597222222222221</v>
      </c>
      <c r="CU55" s="252">
        <v>7</v>
      </c>
      <c r="CV55" s="89">
        <f t="shared" si="24"/>
        <v>0.30434782608695654</v>
      </c>
      <c r="CW55" s="248">
        <f t="shared" si="25"/>
        <v>0.8304010989139452</v>
      </c>
      <c r="CX55" s="246">
        <f t="shared" si="26"/>
        <v>0.16141719030261267</v>
      </c>
      <c r="CY55" s="244"/>
      <c r="CZ55" s="244"/>
      <c r="DA55" s="244"/>
      <c r="DB55" s="244"/>
      <c r="DC55" s="244"/>
      <c r="DD55" s="244"/>
      <c r="DE55" s="244"/>
      <c r="DF55" s="244"/>
      <c r="DG55" s="244"/>
    </row>
    <row r="56" spans="1:111">
      <c r="A56">
        <v>53</v>
      </c>
      <c r="B56" t="s">
        <v>145</v>
      </c>
      <c r="C56" s="116">
        <f>'100512'!D87</f>
        <v>1830.5205376246877</v>
      </c>
      <c r="D56" s="43">
        <f>'100512'!F87/'100512'!D87</f>
        <v>1.053225349089785E-2</v>
      </c>
      <c r="E56" s="43">
        <f>'100512'!I87</f>
        <v>2.2485819031374211E-3</v>
      </c>
      <c r="F56" s="43">
        <f t="shared" si="0"/>
        <v>2.2485819031374211E-3</v>
      </c>
      <c r="G56" s="116">
        <f>'100512'!K87</f>
        <v>1808.3777934826942</v>
      </c>
      <c r="H56" s="43">
        <f>'100512'!M87/'100512'!K87</f>
        <v>9.9796909226435009E-3</v>
      </c>
      <c r="I56" s="43">
        <f>'100512'!P87</f>
        <v>4.1932166695710501E-3</v>
      </c>
      <c r="J56" s="43">
        <f t="shared" si="1"/>
        <v>4.1932166695710501E-3</v>
      </c>
      <c r="K56" s="116">
        <f>'100512'!R87</f>
        <v>2567.5944756734252</v>
      </c>
      <c r="L56" s="43">
        <f>'100512'!T87/'100512'!R87</f>
        <v>1.1884784992075775E-2</v>
      </c>
      <c r="M56" s="43">
        <f>'100512'!W87</f>
        <v>-1.0402869895473213E-3</v>
      </c>
      <c r="N56" s="43">
        <f t="shared" si="2"/>
        <v>-1.0402869895473213E-3</v>
      </c>
      <c r="O56" s="116">
        <f>'100512'!Y87</f>
        <v>1733.6810105344227</v>
      </c>
      <c r="P56" s="43">
        <f>'100512'!AA87/'100512'!Y87</f>
        <v>1.0838478476701439E-2</v>
      </c>
      <c r="Q56" s="43">
        <f>'100512'!AD87</f>
        <v>2.0802348466546147E-3</v>
      </c>
      <c r="R56" s="43">
        <f t="shared" si="3"/>
        <v>2.0802348466546147E-3</v>
      </c>
      <c r="S56" s="116">
        <f>'111411'!E77</f>
        <v>249</v>
      </c>
      <c r="T56">
        <f>'111411'!F76/'111411'!D76</f>
        <v>2.4404416037187682E-2</v>
      </c>
      <c r="U56" s="169">
        <f>'111411'!I76</f>
        <v>0</v>
      </c>
      <c r="V56" s="43">
        <f t="shared" si="4"/>
        <v>0</v>
      </c>
      <c r="W56" s="116">
        <f>'111411'!J76</f>
        <v>1887</v>
      </c>
      <c r="X56">
        <f>'111411'!L76/'111411'!J76</f>
        <v>1.1658717541070483E-2</v>
      </c>
      <c r="Y56" s="169">
        <f>'111411'!O76</f>
        <v>0</v>
      </c>
      <c r="Z56" s="43">
        <f t="shared" si="5"/>
        <v>0</v>
      </c>
      <c r="AA56" s="116">
        <f>'111411'!P76</f>
        <v>1194</v>
      </c>
      <c r="AB56" s="43">
        <f>'111411'!R76/'111411'!P76</f>
        <v>1.7587939698492462E-2</v>
      </c>
      <c r="AC56" s="43">
        <f>'111411'!U76</f>
        <v>0</v>
      </c>
      <c r="AD56" s="43">
        <f t="shared" si="6"/>
        <v>0</v>
      </c>
      <c r="AE56" s="116">
        <f>'111411'!V76</f>
        <v>202</v>
      </c>
      <c r="AF56" s="43">
        <f>'111411'!X76/'111411'!V76</f>
        <v>3.4653465346534656E-2</v>
      </c>
      <c r="AG56" s="43">
        <f>'111411'!AA76</f>
        <v>-0.02</v>
      </c>
      <c r="AH56" s="43">
        <f t="shared" si="7"/>
        <v>-0.02</v>
      </c>
      <c r="AI56">
        <f>'121911'!D76</f>
        <v>1072</v>
      </c>
      <c r="AJ56">
        <f>'121911'!F76/'121911'!D76</f>
        <v>8.4888059701492533E-2</v>
      </c>
      <c r="AK56" s="169">
        <f>'121911'!J76</f>
        <v>-7.1355759429153925E-2</v>
      </c>
      <c r="AL56" s="43">
        <f t="shared" si="8"/>
        <v>-7.1355759429153925E-2</v>
      </c>
      <c r="AM56">
        <f>'121911'!K76</f>
        <v>229</v>
      </c>
      <c r="AN56">
        <f>'121911'!M76/'121911'!K76</f>
        <v>2.6200873362445413E-2</v>
      </c>
      <c r="AO56" s="169">
        <f>'121911'!Q76</f>
        <v>4.4843049327354259E-3</v>
      </c>
      <c r="AP56" s="43">
        <f t="shared" si="9"/>
        <v>4.4843049327354259E-3</v>
      </c>
      <c r="AQ56">
        <f>'121911'!R76</f>
        <v>1212</v>
      </c>
      <c r="AR56">
        <f>'121911'!T76/'121911'!R76</f>
        <v>2.9702970297029702E-2</v>
      </c>
      <c r="AS56" s="169">
        <f>'121911'!X76</f>
        <v>5.1020408163265302E-3</v>
      </c>
      <c r="AT56" s="43">
        <f t="shared" si="10"/>
        <v>5.1020408163265302E-3</v>
      </c>
      <c r="AU56">
        <f>'121911'!Y76</f>
        <v>2</v>
      </c>
      <c r="AV56">
        <f>'121911'!AA76/'121911'!Y76</f>
        <v>1</v>
      </c>
      <c r="AW56" t="e">
        <f>'121911'!AD76</f>
        <v>#DIV/0!</v>
      </c>
      <c r="AX56" s="43" t="str">
        <f t="shared" si="11"/>
        <v>.</v>
      </c>
      <c r="AY56" s="116">
        <f>'032113'!C76</f>
        <v>101</v>
      </c>
      <c r="AZ56" s="43">
        <f>'032113'!E76/'032113'!C76</f>
        <v>9.9009900990099015E-2</v>
      </c>
      <c r="BA56" s="169">
        <f>'032113'!H76</f>
        <v>1.098901098901099E-2</v>
      </c>
      <c r="BB56" s="43">
        <f t="shared" si="12"/>
        <v>1.098901098901099E-2</v>
      </c>
      <c r="BC56" s="116">
        <f>'032113'!I76</f>
        <v>2655</v>
      </c>
      <c r="BD56" s="43">
        <f>'032113'!K76/'032113'!I76</f>
        <v>4.1431261770244823E-3</v>
      </c>
      <c r="BE56" s="43">
        <f>'032113'!N76</f>
        <v>7.5642965204236008E-4</v>
      </c>
      <c r="BF56" s="43">
        <f t="shared" si="13"/>
        <v>7.5642965204236008E-4</v>
      </c>
      <c r="BG56" s="116">
        <f>'032113'!P76</f>
        <v>1652</v>
      </c>
      <c r="BH56" s="43">
        <f>'032113'!R76/'032113'!P76</f>
        <v>2.3002421307506054E-2</v>
      </c>
      <c r="BI56" s="43">
        <f>'032113'!U76</f>
        <v>-3.7174721189591076E-3</v>
      </c>
      <c r="BJ56" s="43">
        <f t="shared" si="14"/>
        <v>-3.7174721189591076E-3</v>
      </c>
      <c r="BK56" s="116">
        <f>'032113'!W76</f>
        <v>1653</v>
      </c>
      <c r="BL56" s="43">
        <f>'032113'!Y76/'032113'!W76</f>
        <v>6.6545674531155478E-3</v>
      </c>
      <c r="BM56" s="43">
        <f>'032113'!AB76</f>
        <v>1.9488428745432398E-2</v>
      </c>
      <c r="BN56" s="43">
        <f t="shared" si="15"/>
        <v>1.9488428745432398E-2</v>
      </c>
      <c r="BO56" s="116">
        <f>'042313'!C76</f>
        <v>1932</v>
      </c>
      <c r="BP56" s="43">
        <f>'042313'!E76/'042313'!C76</f>
        <v>6.6252587991718431E-2</v>
      </c>
      <c r="BQ56" s="169">
        <f>'042313'!I76</f>
        <v>0.01</v>
      </c>
      <c r="BR56" s="43">
        <f t="shared" si="16"/>
        <v>0.01</v>
      </c>
      <c r="BS56" s="116">
        <f>'042313'!K76</f>
        <v>1093</v>
      </c>
      <c r="BT56" s="43">
        <f>'042313'!M76/'042313'!K76</f>
        <v>7.4107959743824336E-2</v>
      </c>
      <c r="BU56" s="169">
        <f>'042313'!Q76</f>
        <v>0</v>
      </c>
      <c r="BV56" s="43">
        <f t="shared" si="17"/>
        <v>0</v>
      </c>
      <c r="BW56" s="116">
        <f>'042313'!S76</f>
        <v>1211</v>
      </c>
      <c r="BX56" s="43">
        <f>'042313'!U76/'042313'!S76</f>
        <v>0.10734929810074319</v>
      </c>
      <c r="BY56" s="169">
        <f>'042313'!Y76</f>
        <v>-0.01</v>
      </c>
      <c r="BZ56" s="43">
        <f t="shared" si="18"/>
        <v>-0.01</v>
      </c>
      <c r="CA56" s="116">
        <f>'042313'!AA76</f>
        <v>2605</v>
      </c>
      <c r="CB56" s="43">
        <f>'042313'!AC76/'042313'!AA76</f>
        <v>8.2149712092130525E-2</v>
      </c>
      <c r="CC56" s="169">
        <f>'042313'!AG76</f>
        <v>0.01</v>
      </c>
      <c r="CD56" s="43">
        <f t="shared" si="19"/>
        <v>0.01</v>
      </c>
      <c r="CE56">
        <f>'060513'!D91</f>
        <v>546</v>
      </c>
      <c r="CF56">
        <f>'060513'!F91/'060513'!D91</f>
        <v>4.7619047619047616E-2</v>
      </c>
      <c r="CG56" s="169">
        <f>'060513'!J91</f>
        <v>2.6923076923076925E-2</v>
      </c>
      <c r="CH56" s="43">
        <f t="shared" si="20"/>
        <v>2.6923076923076925E-2</v>
      </c>
      <c r="CI56">
        <f>'060513'!K91</f>
        <v>694</v>
      </c>
      <c r="CJ56">
        <f>'060513'!M91/'060513'!K91</f>
        <v>7.6368876080691636E-2</v>
      </c>
      <c r="CK56" s="169">
        <f>'060513'!Q91</f>
        <v>3.1201248049921998E-3</v>
      </c>
      <c r="CL56" s="43">
        <f t="shared" si="21"/>
        <v>3.1201248049921998E-3</v>
      </c>
      <c r="CM56">
        <f>'060513'!S91</f>
        <v>637</v>
      </c>
      <c r="CN56">
        <f>'060513'!U91/'060513'!S91</f>
        <v>8.1632653061224483E-2</v>
      </c>
      <c r="CO56" s="169">
        <f>'060513'!Y91</f>
        <v>2.9059829059829061E-2</v>
      </c>
      <c r="CP56" s="43">
        <f t="shared" si="22"/>
        <v>2.9059829059829061E-2</v>
      </c>
      <c r="CQ56">
        <f>'060513'!AA91</f>
        <v>657</v>
      </c>
      <c r="CR56">
        <f>'060513'!AC91/'060513'!AA91</f>
        <v>6.8493150684931503E-2</v>
      </c>
      <c r="CS56" s="169">
        <f>'060513'!AG91</f>
        <v>5.3921568627450983E-2</v>
      </c>
      <c r="CT56" s="43">
        <f t="shared" si="23"/>
        <v>5.3921568627450983E-2</v>
      </c>
      <c r="CU56" s="87">
        <v>23</v>
      </c>
      <c r="CV56" s="89">
        <f t="shared" si="24"/>
        <v>1</v>
      </c>
      <c r="CW56" s="200">
        <f t="shared" si="25"/>
        <v>1.9665126254761337E-3</v>
      </c>
      <c r="CX56" s="43">
        <f t="shared" si="26"/>
        <v>2.2901600664291151E-2</v>
      </c>
    </row>
    <row r="57" spans="1:111">
      <c r="A57">
        <v>54</v>
      </c>
      <c r="B57" t="s">
        <v>147</v>
      </c>
      <c r="C57" s="116">
        <f>'100512'!D88</f>
        <v>14126.743294759366</v>
      </c>
      <c r="D57" s="43">
        <f>'100512'!F88/'100512'!D88</f>
        <v>6.3256272121972948E-2</v>
      </c>
      <c r="E57" s="43">
        <f>'100512'!I88</f>
        <v>7.9675740127625017E-2</v>
      </c>
      <c r="F57" s="43">
        <f t="shared" si="0"/>
        <v>7.9675740127625017E-2</v>
      </c>
      <c r="G57" s="116">
        <f>'100512'!K88</f>
        <v>13750.110557923013</v>
      </c>
      <c r="H57" s="43">
        <f>'100512'!M88/'100512'!K88</f>
        <v>6.2803234072955683E-2</v>
      </c>
      <c r="I57" s="43">
        <f>'100512'!P88</f>
        <v>6.7897492986925143E-2</v>
      </c>
      <c r="J57" s="43">
        <f t="shared" si="1"/>
        <v>6.7897492986925143E-2</v>
      </c>
      <c r="K57" s="116">
        <f>'100512'!R88</f>
        <v>18417.999211268056</v>
      </c>
      <c r="L57" s="43">
        <f>'100512'!T88/'100512'!R88</f>
        <v>6.3062708846567436E-2</v>
      </c>
      <c r="M57" s="43">
        <f>'100512'!W88</f>
        <v>7.2293791419173664E-2</v>
      </c>
      <c r="N57" s="43">
        <f t="shared" si="2"/>
        <v>7.2293791419173664E-2</v>
      </c>
      <c r="O57" s="116">
        <f>'100512'!Y88</f>
        <v>12718.208333333334</v>
      </c>
      <c r="P57" s="43">
        <f>'100512'!AA88/'100512'!Y88</f>
        <v>6.7777829077981439E-2</v>
      </c>
      <c r="Q57" s="43">
        <f>'100512'!AD88</f>
        <v>6.7085920206098701E-2</v>
      </c>
      <c r="R57" s="43">
        <f t="shared" si="3"/>
        <v>6.7085920206098701E-2</v>
      </c>
      <c r="S57" s="116">
        <f>'111411'!E78</f>
        <v>81</v>
      </c>
      <c r="T57">
        <f>'111411'!F77/'111411'!D77</f>
        <v>1.4482193278076327E-2</v>
      </c>
      <c r="U57" s="169">
        <f>'111411'!I77</f>
        <v>0.01</v>
      </c>
      <c r="V57" s="43" t="str">
        <f t="shared" si="4"/>
        <v>.</v>
      </c>
      <c r="W57" s="116">
        <f>'111411'!J77</f>
        <v>16409</v>
      </c>
      <c r="X57">
        <f>'111411'!L77/'111411'!J77</f>
        <v>6.2526662197574495E-2</v>
      </c>
      <c r="Y57" s="169">
        <f>'111411'!O77</f>
        <v>0.27</v>
      </c>
      <c r="Z57" s="43">
        <f t="shared" si="5"/>
        <v>0.27</v>
      </c>
      <c r="AA57" s="116">
        <f>'111411'!P77</f>
        <v>9224</v>
      </c>
      <c r="AB57" s="43">
        <f>'111411'!R77/'111411'!P77</f>
        <v>1.5828274067649611E-2</v>
      </c>
      <c r="AC57" s="43">
        <f>'111411'!U77</f>
        <v>0.1</v>
      </c>
      <c r="AD57" s="43">
        <f t="shared" si="6"/>
        <v>0.1</v>
      </c>
      <c r="AE57" s="116">
        <f>'111411'!V77</f>
        <v>1346</v>
      </c>
      <c r="AF57" s="43">
        <f>'111411'!X77/'111411'!V77</f>
        <v>1.3372956909361069E-2</v>
      </c>
      <c r="AG57" s="43">
        <f>'111411'!AA77</f>
        <v>0.19</v>
      </c>
      <c r="AH57" s="43">
        <f t="shared" si="7"/>
        <v>0.19</v>
      </c>
      <c r="AI57">
        <f>'121911'!D77</f>
        <v>7809</v>
      </c>
      <c r="AJ57">
        <f>'121911'!F77/'121911'!D77</f>
        <v>5.7369701626328595E-2</v>
      </c>
      <c r="AK57" s="169">
        <f>'121911'!J77</f>
        <v>8.9390028528732512E-2</v>
      </c>
      <c r="AL57" s="43">
        <f t="shared" si="8"/>
        <v>8.9390028528732512E-2</v>
      </c>
      <c r="AM57">
        <f>'121911'!K77</f>
        <v>1215</v>
      </c>
      <c r="AN57">
        <f>'121911'!M77/'121911'!K77</f>
        <v>0.12839506172839507</v>
      </c>
      <c r="AO57" s="169">
        <f>'121911'!Q77</f>
        <v>0.31067044381491976</v>
      </c>
      <c r="AP57" s="43">
        <f t="shared" si="9"/>
        <v>0.31067044381491976</v>
      </c>
      <c r="AQ57">
        <f>'121911'!R77</f>
        <v>8261</v>
      </c>
      <c r="AR57">
        <f>'121911'!T77/'121911'!R77</f>
        <v>1.9973368841544607E-2</v>
      </c>
      <c r="AS57" s="169">
        <f>'121911'!X77</f>
        <v>0.14093379446640317</v>
      </c>
      <c r="AT57" s="43">
        <f t="shared" si="10"/>
        <v>0.14093379446640317</v>
      </c>
      <c r="AU57">
        <f>'121911'!Y77</f>
        <v>21</v>
      </c>
      <c r="AV57">
        <f>'121911'!AA77/'121911'!Y77</f>
        <v>0.14285714285714285</v>
      </c>
      <c r="AW57">
        <f>'121911'!AD77</f>
        <v>0.27777777777777779</v>
      </c>
      <c r="AX57" s="43" t="str">
        <f t="shared" si="11"/>
        <v>.</v>
      </c>
      <c r="AY57" s="116">
        <f>'032113'!C77</f>
        <v>422</v>
      </c>
      <c r="AZ57" s="43">
        <f>'032113'!E77/'032113'!C77</f>
        <v>0.25355450236966826</v>
      </c>
      <c r="BA57" s="169">
        <f>'032113'!H77</f>
        <v>0.26984126984126983</v>
      </c>
      <c r="BB57" s="43" t="str">
        <f t="shared" si="12"/>
        <v>.</v>
      </c>
      <c r="BC57" s="116">
        <f>'032113'!I77</f>
        <v>17835</v>
      </c>
      <c r="BD57" s="43">
        <f>'032113'!K77/'032113'!I77</f>
        <v>8.298289879450518E-3</v>
      </c>
      <c r="BE57" s="43">
        <f>'032113'!N77</f>
        <v>0.24158986826482728</v>
      </c>
      <c r="BF57" s="43">
        <f t="shared" si="13"/>
        <v>0.24158986826482728</v>
      </c>
      <c r="BG57" s="116">
        <f>'032113'!P77</f>
        <v>8361</v>
      </c>
      <c r="BH57" s="43">
        <f>'032113'!R77/'032113'!P77</f>
        <v>4.4372682693457718E-2</v>
      </c>
      <c r="BI57" s="43">
        <f>'032113'!U77</f>
        <v>0.16170212765957448</v>
      </c>
      <c r="BJ57" s="43">
        <f t="shared" si="14"/>
        <v>0.16170212765957448</v>
      </c>
      <c r="BK57" s="116">
        <f>'032113'!W77</f>
        <v>10663</v>
      </c>
      <c r="BL57" s="43">
        <f>'032113'!Y77/'032113'!W77</f>
        <v>4.8485416862046327E-2</v>
      </c>
      <c r="BM57" s="43">
        <f>'032113'!AB77</f>
        <v>0.10299625468164794</v>
      </c>
      <c r="BN57" s="43">
        <f t="shared" si="15"/>
        <v>0.10299625468164794</v>
      </c>
      <c r="BO57" s="116">
        <f>'042313'!C77</f>
        <v>7324</v>
      </c>
      <c r="BP57" s="43">
        <f>'042313'!E77/'042313'!C77</f>
        <v>5.092845439650464E-2</v>
      </c>
      <c r="BQ57" s="169">
        <f>'042313'!I77</f>
        <v>0.13</v>
      </c>
      <c r="BR57" s="43">
        <f t="shared" si="16"/>
        <v>0.13</v>
      </c>
      <c r="BS57" s="116">
        <f>'042313'!K77</f>
        <v>5058</v>
      </c>
      <c r="BT57" s="43">
        <f>'042313'!M77/'042313'!K77</f>
        <v>0.10636615262949782</v>
      </c>
      <c r="BU57" s="169">
        <f>'042313'!Q77</f>
        <v>7.0000000000000007E-2</v>
      </c>
      <c r="BV57" s="43">
        <f t="shared" si="17"/>
        <v>7.0000000000000007E-2</v>
      </c>
      <c r="BW57" s="116">
        <f>'042313'!S77</f>
        <v>4846</v>
      </c>
      <c r="BX57" s="43">
        <f>'042313'!U77/'042313'!S77</f>
        <v>0.16652909616178291</v>
      </c>
      <c r="BY57" s="169">
        <f>'042313'!Y77</f>
        <v>0.27</v>
      </c>
      <c r="BZ57" s="43">
        <f t="shared" si="18"/>
        <v>0.27</v>
      </c>
      <c r="CA57" s="116">
        <f>'042313'!AA77</f>
        <v>15175</v>
      </c>
      <c r="CB57" s="43">
        <f>'042313'!AC77/'042313'!AA77</f>
        <v>0.11795716639209226</v>
      </c>
      <c r="CC57" s="169">
        <f>'042313'!AG77</f>
        <v>0.32</v>
      </c>
      <c r="CD57" s="43">
        <f t="shared" si="19"/>
        <v>0.32</v>
      </c>
      <c r="CE57">
        <f>'060513'!D92</f>
        <v>1044</v>
      </c>
      <c r="CF57">
        <f>'060513'!F92/'060513'!D92</f>
        <v>2.7777777777777776E-2</v>
      </c>
      <c r="CG57" s="169">
        <f>'060513'!J92</f>
        <v>4.8275862068965517E-2</v>
      </c>
      <c r="CH57" s="43">
        <f t="shared" si="20"/>
        <v>4.8275862068965517E-2</v>
      </c>
      <c r="CI57">
        <f>'060513'!K92</f>
        <v>1304</v>
      </c>
      <c r="CJ57">
        <f>'060513'!M92/'060513'!K92</f>
        <v>0.10429447852760736</v>
      </c>
      <c r="CK57" s="169">
        <f>'060513'!Q92</f>
        <v>5.1369863013698627E-2</v>
      </c>
      <c r="CL57" s="43">
        <f t="shared" si="21"/>
        <v>5.1369863013698627E-2</v>
      </c>
      <c r="CM57">
        <f>'060513'!S92</f>
        <v>895</v>
      </c>
      <c r="CN57">
        <f>'060513'!U92/'060513'!S92</f>
        <v>8.3798882681564241E-2</v>
      </c>
      <c r="CO57" s="169">
        <f>'060513'!Y92</f>
        <v>0.14878048780487804</v>
      </c>
      <c r="CP57" s="43">
        <f t="shared" si="22"/>
        <v>0.14878048780487804</v>
      </c>
      <c r="CQ57">
        <f>'060513'!AA92</f>
        <v>1112</v>
      </c>
      <c r="CR57">
        <f>'060513'!AC92/'060513'!AA92</f>
        <v>8.0935251798561147E-2</v>
      </c>
      <c r="CS57" s="169">
        <f>'060513'!AG92</f>
        <v>7.5342465753424653E-2</v>
      </c>
      <c r="CT57" s="43">
        <f t="shared" si="23"/>
        <v>7.5342465753424653E-2</v>
      </c>
      <c r="CU57" s="87">
        <v>21</v>
      </c>
      <c r="CV57" s="89">
        <f t="shared" si="24"/>
        <v>0.91304347826086951</v>
      </c>
      <c r="CW57" s="200">
        <f t="shared" si="25"/>
        <v>0.15331823770710715</v>
      </c>
      <c r="CX57" s="43">
        <f t="shared" si="26"/>
        <v>9.1333268426277481E-2</v>
      </c>
    </row>
    <row r="58" spans="1:111">
      <c r="A58">
        <v>55</v>
      </c>
      <c r="B58" t="s">
        <v>149</v>
      </c>
      <c r="C58" s="116">
        <f>'100512'!D89</f>
        <v>4171.5631347376675</v>
      </c>
      <c r="D58" s="43">
        <f>'100512'!F89/'100512'!D89</f>
        <v>1.1785208454147992E-2</v>
      </c>
      <c r="E58" s="43">
        <f>'100512'!I89</f>
        <v>2.7080953590755946E-3</v>
      </c>
      <c r="F58" s="43">
        <f t="shared" si="0"/>
        <v>2.7080953590755946E-3</v>
      </c>
      <c r="G58" s="116">
        <f>'100512'!K89</f>
        <v>4056.7762963588034</v>
      </c>
      <c r="H58" s="43">
        <f>'100512'!M89/'100512'!K89</f>
        <v>9.3420995581412758E-3</v>
      </c>
      <c r="I58" s="43">
        <f>'100512'!P89</f>
        <v>-1.2255966224067973E-3</v>
      </c>
      <c r="J58" s="43">
        <f t="shared" si="1"/>
        <v>-1.2255966224067973E-3</v>
      </c>
      <c r="K58" s="116">
        <f>'100512'!R89</f>
        <v>5468.8173625124118</v>
      </c>
      <c r="L58" s="43">
        <f>'100512'!T89/'100512'!R89</f>
        <v>1.3426570263010074E-2</v>
      </c>
      <c r="M58" s="43">
        <f>'100512'!W89</f>
        <v>-2.1093638132828399E-3</v>
      </c>
      <c r="N58" s="43">
        <f t="shared" si="2"/>
        <v>-2.1093638132828399E-3</v>
      </c>
      <c r="O58" s="116">
        <f>'100512'!Y89</f>
        <v>3907.0789359683145</v>
      </c>
      <c r="P58" s="43">
        <f>'100512'!AA89/'100512'!Y89</f>
        <v>8.4163420027246489E-3</v>
      </c>
      <c r="Q58" s="43">
        <f>'100512'!AD89</f>
        <v>3.5559707125183311E-3</v>
      </c>
      <c r="R58" s="43">
        <f t="shared" si="3"/>
        <v>3.5559707125183311E-3</v>
      </c>
      <c r="S58" s="116">
        <f>'111411'!E79</f>
        <v>4</v>
      </c>
      <c r="T58">
        <f>'111411'!F78/'111411'!D78</f>
        <v>2.6159334126040427E-2</v>
      </c>
      <c r="U58" s="169">
        <f>'111411'!I78</f>
        <v>0</v>
      </c>
      <c r="V58" s="43" t="str">
        <f t="shared" si="4"/>
        <v>.</v>
      </c>
      <c r="W58" s="116">
        <f>'111411'!J78</f>
        <v>8178</v>
      </c>
      <c r="X58">
        <f>'111411'!L78/'111411'!J78</f>
        <v>1.821961359745659E-2</v>
      </c>
      <c r="Y58" s="169">
        <f>'111411'!O78</f>
        <v>0.09</v>
      </c>
      <c r="Z58" s="43">
        <f t="shared" si="5"/>
        <v>0.09</v>
      </c>
      <c r="AA58" s="116">
        <f>'111411'!P78</f>
        <v>5190</v>
      </c>
      <c r="AB58" s="43">
        <f>'111411'!R78/'111411'!P78</f>
        <v>1.2524084778420038E-2</v>
      </c>
      <c r="AC58" s="43">
        <f>'111411'!U78</f>
        <v>0.06</v>
      </c>
      <c r="AD58" s="43">
        <f t="shared" si="6"/>
        <v>0.06</v>
      </c>
      <c r="AE58" s="116">
        <f>'111411'!V78</f>
        <v>518</v>
      </c>
      <c r="AF58" s="43">
        <f>'111411'!X78/'111411'!V78</f>
        <v>1.3513513513513514E-2</v>
      </c>
      <c r="AG58" s="43">
        <f>'111411'!AA78</f>
        <v>0.03</v>
      </c>
      <c r="AH58" s="43">
        <f t="shared" si="7"/>
        <v>0.03</v>
      </c>
      <c r="AI58">
        <f>'121911'!D78</f>
        <v>2950</v>
      </c>
      <c r="AJ58">
        <f>'121911'!F78/'121911'!D78</f>
        <v>2.7457627118644069E-2</v>
      </c>
      <c r="AK58" s="169">
        <f>'121911'!J78</f>
        <v>-1.533635413035901E-2</v>
      </c>
      <c r="AL58" s="43">
        <f t="shared" si="8"/>
        <v>-1.533635413035901E-2</v>
      </c>
      <c r="AM58">
        <f>'121911'!K78</f>
        <v>760</v>
      </c>
      <c r="AN58">
        <f>'121911'!M78/'121911'!K78</f>
        <v>8.1578947368421056E-2</v>
      </c>
      <c r="AO58" s="169">
        <f>'121911'!Q78</f>
        <v>-8.5959885386819486E-3</v>
      </c>
      <c r="AP58" s="43">
        <f t="shared" si="9"/>
        <v>-8.5959885386819486E-3</v>
      </c>
      <c r="AQ58">
        <f>'121911'!R78</f>
        <v>4486</v>
      </c>
      <c r="AR58">
        <f>'121911'!T78/'121911'!R78</f>
        <v>2.0062416406598307E-2</v>
      </c>
      <c r="AS58" s="169">
        <f>'121911'!X78</f>
        <v>9.7361237488626018E-2</v>
      </c>
      <c r="AT58" s="43">
        <f t="shared" si="10"/>
        <v>9.7361237488626018E-2</v>
      </c>
      <c r="AU58">
        <f>'121911'!Y78</f>
        <v>15</v>
      </c>
      <c r="AV58">
        <f>'121911'!AA78/'121911'!Y78</f>
        <v>0.2</v>
      </c>
      <c r="AW58">
        <f>'121911'!AD78</f>
        <v>0.16666666666666666</v>
      </c>
      <c r="AX58" s="43" t="str">
        <f t="shared" si="11"/>
        <v>.</v>
      </c>
      <c r="AY58" s="116">
        <f>'032113'!C78</f>
        <v>292</v>
      </c>
      <c r="AZ58" s="43">
        <f>'032113'!E78/'032113'!C78</f>
        <v>0.12671232876712329</v>
      </c>
      <c r="BA58" s="169">
        <f>'032113'!H78</f>
        <v>-1.9607843137254902E-2</v>
      </c>
      <c r="BB58" s="43">
        <f t="shared" si="12"/>
        <v>-1.9607843137254902E-2</v>
      </c>
      <c r="BC58" s="116">
        <f>'032113'!I78</f>
        <v>15939</v>
      </c>
      <c r="BD58" s="43">
        <f>'032113'!K78/'032113'!I78</f>
        <v>2.40918501788067E-2</v>
      </c>
      <c r="BE58" s="43">
        <f>'032113'!N78</f>
        <v>1.0286081645773062E-2</v>
      </c>
      <c r="BF58" s="43">
        <f t="shared" si="13"/>
        <v>1.0286081645773062E-2</v>
      </c>
      <c r="BG58" s="116">
        <f>'032113'!P78</f>
        <v>7350</v>
      </c>
      <c r="BH58" s="43">
        <f>'032113'!R78/'032113'!P78</f>
        <v>5.4965986394557825E-2</v>
      </c>
      <c r="BI58" s="43">
        <f>'032113'!U78</f>
        <v>0.104520587388425</v>
      </c>
      <c r="BJ58" s="43">
        <f t="shared" si="14"/>
        <v>0.104520587388425</v>
      </c>
      <c r="BK58" s="116">
        <f>'032113'!W78</f>
        <v>9971</v>
      </c>
      <c r="BL58" s="43">
        <f>'032113'!Y78/'032113'!W78</f>
        <v>2.2264567245010532E-2</v>
      </c>
      <c r="BM58" s="43">
        <f>'032113'!AB78</f>
        <v>7.3853728587547435E-2</v>
      </c>
      <c r="BN58" s="43">
        <f t="shared" si="15"/>
        <v>7.3853728587547435E-2</v>
      </c>
      <c r="BO58" s="116">
        <f>'042313'!C78</f>
        <v>8054</v>
      </c>
      <c r="BP58" s="43">
        <f>'042313'!E78/'042313'!C78</f>
        <v>9.1259001738266704E-2</v>
      </c>
      <c r="BQ58" s="169">
        <f>'042313'!I78</f>
        <v>0</v>
      </c>
      <c r="BR58" s="43">
        <f t="shared" si="16"/>
        <v>0</v>
      </c>
      <c r="BS58" s="116">
        <f>'042313'!K78</f>
        <v>6382</v>
      </c>
      <c r="BT58" s="43">
        <f>'042313'!M78/'042313'!K78</f>
        <v>7.5838295205264805E-2</v>
      </c>
      <c r="BU58" s="169">
        <f>'042313'!Q78</f>
        <v>-0.03</v>
      </c>
      <c r="BV58" s="43">
        <f t="shared" si="17"/>
        <v>-0.03</v>
      </c>
      <c r="BW58" s="116">
        <f>'042313'!S78</f>
        <v>6872</v>
      </c>
      <c r="BX58" s="43">
        <f>'042313'!U78/'042313'!S78</f>
        <v>9.6769499417927826E-2</v>
      </c>
      <c r="BY58" s="169">
        <f>'042313'!Y78</f>
        <v>-0.03</v>
      </c>
      <c r="BZ58" s="43">
        <f t="shared" si="18"/>
        <v>-0.03</v>
      </c>
      <c r="CA58" s="116">
        <f>'042313'!AA78</f>
        <v>13925</v>
      </c>
      <c r="CB58" s="43">
        <f>'042313'!AC78/'042313'!AA78</f>
        <v>9.9174147217235192E-2</v>
      </c>
      <c r="CC58" s="169">
        <f>'042313'!AG78</f>
        <v>0</v>
      </c>
      <c r="CD58" s="43">
        <f t="shared" si="19"/>
        <v>0</v>
      </c>
      <c r="CE58">
        <f>'060513'!D93</f>
        <v>2713</v>
      </c>
      <c r="CF58">
        <f>'060513'!F93/'060513'!D93</f>
        <v>2.5064504238849983E-2</v>
      </c>
      <c r="CG58" s="169">
        <f>'060513'!J93</f>
        <v>1.5879017013232515E-2</v>
      </c>
      <c r="CH58" s="43">
        <f t="shared" si="20"/>
        <v>1.5879017013232515E-2</v>
      </c>
      <c r="CI58">
        <f>'060513'!K93</f>
        <v>6614</v>
      </c>
      <c r="CJ58">
        <f>'060513'!M93/'060513'!K93</f>
        <v>6.2745690958572728E-2</v>
      </c>
      <c r="CK58" s="169">
        <f>'060513'!Q93</f>
        <v>4.3555412163252139E-3</v>
      </c>
      <c r="CL58" s="43">
        <f t="shared" si="21"/>
        <v>4.3555412163252139E-3</v>
      </c>
      <c r="CM58">
        <f>'060513'!S93</f>
        <v>3318</v>
      </c>
      <c r="CN58">
        <f>'060513'!U93/'060513'!S93</f>
        <v>0.10096443640747438</v>
      </c>
      <c r="CO58" s="169">
        <f>'060513'!Y93</f>
        <v>1.5085484411666107E-2</v>
      </c>
      <c r="CP58" s="43">
        <f t="shared" si="22"/>
        <v>1.5085484411666107E-2</v>
      </c>
      <c r="CQ58">
        <f>'060513'!AA93</f>
        <v>2358</v>
      </c>
      <c r="CR58">
        <f>'060513'!AC93/'060513'!AA93</f>
        <v>0.1272264631043257</v>
      </c>
      <c r="CS58" s="169">
        <f>'060513'!AG93</f>
        <v>5.393586005830904E-2</v>
      </c>
      <c r="CT58" s="43">
        <f t="shared" si="23"/>
        <v>5.393586005830904E-2</v>
      </c>
      <c r="CU58" s="87">
        <v>22</v>
      </c>
      <c r="CV58" s="89">
        <f t="shared" si="24"/>
        <v>0.95652173913043481</v>
      </c>
      <c r="CW58" s="200">
        <f t="shared" si="25"/>
        <v>2.4673023190856857E-2</v>
      </c>
      <c r="CX58" s="43">
        <f t="shared" si="26"/>
        <v>4.2013654619636027E-2</v>
      </c>
    </row>
    <row r="59" spans="1:111" hidden="1">
      <c r="A59">
        <v>56</v>
      </c>
      <c r="B59" t="s">
        <v>151</v>
      </c>
      <c r="C59" s="116">
        <f>'100512'!D90</f>
        <v>9.1985956664557165</v>
      </c>
      <c r="D59" s="43">
        <f>'100512'!F90/'100512'!D90</f>
        <v>0.20959184446886722</v>
      </c>
      <c r="E59" s="43">
        <f>'100512'!I90</f>
        <v>0.53779367322880534</v>
      </c>
      <c r="F59" s="43" t="str">
        <f t="shared" si="0"/>
        <v>.</v>
      </c>
      <c r="G59" s="116">
        <f>'100512'!K90</f>
        <v>7.5125486969607476</v>
      </c>
      <c r="H59" s="43">
        <f>'100512'!M90/'100512'!K90</f>
        <v>0.36033812581402064</v>
      </c>
      <c r="I59" s="43">
        <f>'100512'!P90</f>
        <v>0.29437220042236417</v>
      </c>
      <c r="J59" s="43" t="str">
        <f t="shared" si="1"/>
        <v>.</v>
      </c>
      <c r="K59" s="116">
        <f>'100512'!R90</f>
        <v>10.998738829633901</v>
      </c>
      <c r="L59" s="43">
        <f>'100512'!T90/'100512'!R90</f>
        <v>0.26010347154532504</v>
      </c>
      <c r="M59" s="43">
        <f>'100512'!W90</f>
        <v>-0.24104214327703355</v>
      </c>
      <c r="N59" s="43" t="str">
        <f t="shared" si="2"/>
        <v>.</v>
      </c>
      <c r="O59" s="116">
        <f>'100512'!Y90</f>
        <v>6.296662265863521</v>
      </c>
      <c r="P59" s="43">
        <f>'100512'!AA90/'100512'!Y90</f>
        <v>0.55953645135971186</v>
      </c>
      <c r="Q59" s="43">
        <f>'100512'!AD90</f>
        <v>-0.21885092358315494</v>
      </c>
      <c r="R59" s="43" t="str">
        <f t="shared" si="3"/>
        <v>.</v>
      </c>
      <c r="S59" s="116">
        <f>'111411'!E80</f>
        <v>0</v>
      </c>
      <c r="T59">
        <f>'111411'!F79/'111411'!D79</f>
        <v>0.125</v>
      </c>
      <c r="U59" s="169">
        <f>'111411'!I79</f>
        <v>0.45</v>
      </c>
      <c r="V59" s="43" t="str">
        <f t="shared" si="4"/>
        <v>.</v>
      </c>
      <c r="W59" s="116">
        <f>'111411'!J79</f>
        <v>6</v>
      </c>
      <c r="X59">
        <f>'111411'!L79/'111411'!J79</f>
        <v>0.33333333333333331</v>
      </c>
      <c r="Y59" s="169">
        <f>'111411'!O79</f>
        <v>0.33</v>
      </c>
      <c r="Z59" s="43" t="str">
        <f t="shared" si="5"/>
        <v>.</v>
      </c>
      <c r="AA59" s="116">
        <f>'111411'!P79</f>
        <v>3</v>
      </c>
      <c r="AB59" s="43">
        <f>'111411'!R79/'111411'!P79</f>
        <v>0.66666666666666663</v>
      </c>
      <c r="AC59" s="43">
        <f>'111411'!U79</f>
        <v>1.95</v>
      </c>
      <c r="AD59" s="43" t="str">
        <f t="shared" si="6"/>
        <v>.</v>
      </c>
      <c r="AE59" s="116">
        <f>'111411'!V79</f>
        <v>3</v>
      </c>
      <c r="AF59" s="43">
        <f>'111411'!X79/'111411'!V79</f>
        <v>0.33333333333333331</v>
      </c>
      <c r="AG59" s="43">
        <f>'111411'!AA79</f>
        <v>0.92</v>
      </c>
      <c r="AH59" s="43" t="str">
        <f t="shared" si="7"/>
        <v>.</v>
      </c>
      <c r="AI59">
        <f>'121911'!D79</f>
        <v>6</v>
      </c>
      <c r="AJ59">
        <f>'121911'!F79/'121911'!D79</f>
        <v>0.16666666666666666</v>
      </c>
      <c r="AK59" s="169">
        <f>'121911'!J79</f>
        <v>0</v>
      </c>
      <c r="AL59" s="43" t="str">
        <f t="shared" si="8"/>
        <v>.</v>
      </c>
      <c r="AM59">
        <f>'121911'!K79</f>
        <v>1</v>
      </c>
      <c r="AN59">
        <f>'121911'!M79/'121911'!K79</f>
        <v>4</v>
      </c>
      <c r="AO59" s="169">
        <f>'121911'!Q79</f>
        <v>1.3333333333333333</v>
      </c>
      <c r="AP59" s="43" t="str">
        <f t="shared" si="9"/>
        <v>.</v>
      </c>
      <c r="AQ59">
        <f>'121911'!R79</f>
        <v>4</v>
      </c>
      <c r="AR59">
        <f>'121911'!T79/'121911'!R79</f>
        <v>0.25</v>
      </c>
      <c r="AS59" s="169">
        <f>'121911'!X79</f>
        <v>0.33333333333333331</v>
      </c>
      <c r="AT59" s="43" t="str">
        <f t="shared" si="10"/>
        <v>.</v>
      </c>
      <c r="AU59">
        <f>'121911'!Y79</f>
        <v>0</v>
      </c>
      <c r="AV59" t="s">
        <v>406</v>
      </c>
      <c r="AW59">
        <f>'121911'!AD79</f>
        <v>1</v>
      </c>
      <c r="AX59" s="43" t="str">
        <f t="shared" si="11"/>
        <v>.</v>
      </c>
      <c r="AY59" s="116">
        <f>'032113'!C79</f>
        <v>0</v>
      </c>
      <c r="AZ59" s="43" t="e">
        <f>'032113'!E79/'032113'!C79</f>
        <v>#DIV/0!</v>
      </c>
      <c r="BA59" s="169" t="s">
        <v>406</v>
      </c>
      <c r="BB59" s="43" t="s">
        <v>406</v>
      </c>
      <c r="BC59" s="116">
        <f>'032113'!I79</f>
        <v>9</v>
      </c>
      <c r="BD59" s="43">
        <f>'032113'!K79/'032113'!I79</f>
        <v>0</v>
      </c>
      <c r="BE59" s="43">
        <f>'032113'!N79</f>
        <v>0.44444444444444442</v>
      </c>
      <c r="BF59" s="43" t="str">
        <f t="shared" si="13"/>
        <v>.</v>
      </c>
      <c r="BG59" s="116">
        <f>'032113'!P79</f>
        <v>6</v>
      </c>
      <c r="BH59" s="43">
        <f>'032113'!R79/'032113'!P79</f>
        <v>0.16666666666666666</v>
      </c>
      <c r="BI59" s="43">
        <f>'032113'!U79</f>
        <v>0.4</v>
      </c>
      <c r="BJ59" s="43" t="str">
        <f t="shared" si="14"/>
        <v>.</v>
      </c>
      <c r="BK59" s="116">
        <f>'032113'!W79</f>
        <v>6</v>
      </c>
      <c r="BL59" s="43">
        <f>'032113'!Y79/'032113'!W79</f>
        <v>1.1666666666666667</v>
      </c>
      <c r="BM59" s="43">
        <f>'032113'!AB79</f>
        <v>3</v>
      </c>
      <c r="BN59" s="43" t="str">
        <f t="shared" si="15"/>
        <v>.</v>
      </c>
      <c r="BO59" s="116">
        <f>'042313'!C79</f>
        <v>6</v>
      </c>
      <c r="BP59" s="43">
        <f>'042313'!E79/'042313'!C79</f>
        <v>0.16666666666666666</v>
      </c>
      <c r="BQ59" s="169">
        <f>'042313'!I79</f>
        <v>0.17</v>
      </c>
      <c r="BR59" s="43" t="str">
        <f t="shared" si="16"/>
        <v>.</v>
      </c>
      <c r="BS59" s="116">
        <f>'042313'!K79</f>
        <v>11</v>
      </c>
      <c r="BT59" s="43">
        <f>'042313'!M79/'042313'!K79</f>
        <v>0.36363636363636365</v>
      </c>
      <c r="BU59" s="169">
        <f>'042313'!Q79</f>
        <v>-0.56999999999999995</v>
      </c>
      <c r="BV59" s="43" t="str">
        <f t="shared" si="17"/>
        <v>.</v>
      </c>
      <c r="BW59" s="116">
        <f>'042313'!S79</f>
        <v>3</v>
      </c>
      <c r="BX59" s="43">
        <f>'042313'!U79/'042313'!S79</f>
        <v>0.33333333333333331</v>
      </c>
      <c r="BY59" s="169">
        <f>'042313'!Y79</f>
        <v>0</v>
      </c>
      <c r="BZ59" s="43" t="str">
        <f t="shared" si="18"/>
        <v>.</v>
      </c>
      <c r="CA59" s="116">
        <f>'042313'!AA79</f>
        <v>16</v>
      </c>
      <c r="CB59" s="43">
        <f>'042313'!AC79/'042313'!AA79</f>
        <v>0.1875</v>
      </c>
      <c r="CC59" s="169">
        <f>'042313'!AG79</f>
        <v>0</v>
      </c>
      <c r="CD59" s="43" t="str">
        <f t="shared" si="19"/>
        <v>.</v>
      </c>
      <c r="CE59">
        <f>'060513'!D94</f>
        <v>109</v>
      </c>
      <c r="CF59">
        <f>'060513'!F94/'060513'!D94</f>
        <v>0.11926605504587157</v>
      </c>
      <c r="CG59" s="169">
        <f>'060513'!J94</f>
        <v>5.2083333333333336E-2</v>
      </c>
      <c r="CH59" s="43" t="str">
        <f t="shared" si="20"/>
        <v>.</v>
      </c>
      <c r="CI59">
        <f>'060513'!K94</f>
        <v>179</v>
      </c>
      <c r="CJ59">
        <f>'060513'!M94/'060513'!K94</f>
        <v>0.10614525139664804</v>
      </c>
      <c r="CK59" s="169">
        <f>'060513'!Q94</f>
        <v>0.10625</v>
      </c>
      <c r="CL59" s="43" t="str">
        <f t="shared" si="21"/>
        <v>.</v>
      </c>
      <c r="CM59">
        <f>'060513'!S94</f>
        <v>105</v>
      </c>
      <c r="CN59">
        <f>'060513'!U94/'060513'!S94</f>
        <v>0.13333333333333333</v>
      </c>
      <c r="CO59" s="169">
        <f>'060513'!Y94</f>
        <v>0.32967032967032966</v>
      </c>
      <c r="CP59" s="43" t="str">
        <f t="shared" si="22"/>
        <v>.</v>
      </c>
      <c r="CQ59">
        <f>'060513'!AA94</f>
        <v>111</v>
      </c>
      <c r="CR59">
        <f>'060513'!AC94/'060513'!AA94</f>
        <v>0.14414414414414414</v>
      </c>
      <c r="CS59" s="169">
        <f>'060513'!AG94</f>
        <v>0.16842105263157894</v>
      </c>
      <c r="CT59" s="43" t="str">
        <f t="shared" si="23"/>
        <v>.</v>
      </c>
      <c r="CW59" s="200" t="e">
        <f t="shared" si="25"/>
        <v>#DIV/0!</v>
      </c>
    </row>
    <row r="60" spans="1:111" s="253" customFormat="1" hidden="1">
      <c r="B60" s="253" t="s">
        <v>425</v>
      </c>
      <c r="F60" s="214">
        <v>30</v>
      </c>
      <c r="H60" s="214"/>
      <c r="I60" s="214"/>
      <c r="J60" s="214">
        <v>33</v>
      </c>
      <c r="L60" s="214"/>
      <c r="M60" s="214"/>
      <c r="N60" s="214">
        <v>34</v>
      </c>
      <c r="P60" s="214"/>
      <c r="Q60" s="214"/>
      <c r="R60" s="253">
        <v>32</v>
      </c>
      <c r="V60" s="253">
        <v>17</v>
      </c>
      <c r="Z60" s="253">
        <v>33</v>
      </c>
      <c r="AB60" s="214"/>
      <c r="AC60" s="214"/>
      <c r="AD60" s="253">
        <v>37</v>
      </c>
      <c r="AF60" s="214"/>
      <c r="AG60" s="214"/>
      <c r="AH60" s="253">
        <v>32</v>
      </c>
      <c r="AL60" s="253">
        <v>35</v>
      </c>
      <c r="AP60" s="253">
        <v>24</v>
      </c>
      <c r="AT60" s="253">
        <v>36</v>
      </c>
      <c r="AX60" s="253">
        <v>0</v>
      </c>
      <c r="AZ60" s="214"/>
      <c r="BB60" s="253">
        <v>11</v>
      </c>
      <c r="BD60" s="214"/>
      <c r="BE60" s="214"/>
      <c r="BF60" s="214">
        <v>38</v>
      </c>
      <c r="BH60" s="214"/>
      <c r="BI60" s="214"/>
      <c r="BJ60" s="253">
        <v>36</v>
      </c>
      <c r="BL60" s="214"/>
      <c r="BM60" s="214"/>
      <c r="BN60" s="253">
        <v>38</v>
      </c>
      <c r="BP60" s="214"/>
      <c r="BR60" s="253">
        <v>33</v>
      </c>
      <c r="BT60" s="214"/>
      <c r="BV60" s="253">
        <v>26</v>
      </c>
      <c r="BX60" s="214"/>
      <c r="BZ60" s="253">
        <v>29</v>
      </c>
      <c r="CB60" s="214"/>
      <c r="CD60" s="253">
        <v>35</v>
      </c>
      <c r="CH60" s="253">
        <v>26</v>
      </c>
      <c r="CL60" s="253">
        <v>29</v>
      </c>
      <c r="CP60" s="253">
        <v>24</v>
      </c>
      <c r="CT60" s="253">
        <v>25</v>
      </c>
      <c r="CU60" s="250"/>
      <c r="CV60" s="250"/>
    </row>
    <row r="61" spans="1:111">
      <c r="B61" s="253" t="s">
        <v>427</v>
      </c>
      <c r="F61" s="43">
        <f>F60/41</f>
        <v>0.73170731707317072</v>
      </c>
      <c r="G61" s="43">
        <f t="shared" ref="G61:BR61" si="27">G60/41</f>
        <v>0</v>
      </c>
      <c r="H61" s="43">
        <f t="shared" si="27"/>
        <v>0</v>
      </c>
      <c r="I61" s="43">
        <f t="shared" si="27"/>
        <v>0</v>
      </c>
      <c r="J61" s="43">
        <f t="shared" si="27"/>
        <v>0.80487804878048785</v>
      </c>
      <c r="K61" s="43">
        <f t="shared" si="27"/>
        <v>0</v>
      </c>
      <c r="L61" s="43">
        <f t="shared" si="27"/>
        <v>0</v>
      </c>
      <c r="M61" s="43">
        <f t="shared" si="27"/>
        <v>0</v>
      </c>
      <c r="N61" s="43">
        <f t="shared" si="27"/>
        <v>0.82926829268292679</v>
      </c>
      <c r="O61" s="43">
        <f t="shared" si="27"/>
        <v>0</v>
      </c>
      <c r="P61" s="43">
        <f t="shared" si="27"/>
        <v>0</v>
      </c>
      <c r="Q61" s="43">
        <f t="shared" si="27"/>
        <v>0</v>
      </c>
      <c r="R61" s="43">
        <f t="shared" si="27"/>
        <v>0.78048780487804881</v>
      </c>
      <c r="S61" s="43">
        <f t="shared" si="27"/>
        <v>0</v>
      </c>
      <c r="T61" s="43">
        <f t="shared" si="27"/>
        <v>0</v>
      </c>
      <c r="U61" s="43">
        <f t="shared" si="27"/>
        <v>0</v>
      </c>
      <c r="V61" s="43">
        <f t="shared" si="27"/>
        <v>0.41463414634146339</v>
      </c>
      <c r="W61" s="43">
        <f t="shared" si="27"/>
        <v>0</v>
      </c>
      <c r="X61" s="43">
        <f t="shared" si="27"/>
        <v>0</v>
      </c>
      <c r="Y61" s="43">
        <f t="shared" si="27"/>
        <v>0</v>
      </c>
      <c r="Z61" s="43">
        <f t="shared" si="27"/>
        <v>0.80487804878048785</v>
      </c>
      <c r="AA61" s="43">
        <f t="shared" si="27"/>
        <v>0</v>
      </c>
      <c r="AB61" s="43">
        <f t="shared" si="27"/>
        <v>0</v>
      </c>
      <c r="AC61" s="43">
        <f t="shared" si="27"/>
        <v>0</v>
      </c>
      <c r="AD61" s="43">
        <f t="shared" si="27"/>
        <v>0.90243902439024393</v>
      </c>
      <c r="AE61" s="43">
        <f t="shared" si="27"/>
        <v>0</v>
      </c>
      <c r="AF61" s="43">
        <f t="shared" si="27"/>
        <v>0</v>
      </c>
      <c r="AG61" s="43">
        <f t="shared" si="27"/>
        <v>0</v>
      </c>
      <c r="AH61" s="43">
        <f t="shared" si="27"/>
        <v>0.78048780487804881</v>
      </c>
      <c r="AI61" s="43">
        <f t="shared" si="27"/>
        <v>0</v>
      </c>
      <c r="AJ61" s="43">
        <f t="shared" si="27"/>
        <v>0</v>
      </c>
      <c r="AK61" s="43">
        <f t="shared" si="27"/>
        <v>0</v>
      </c>
      <c r="AL61" s="43">
        <f t="shared" si="27"/>
        <v>0.85365853658536583</v>
      </c>
      <c r="AM61" s="43">
        <f t="shared" si="27"/>
        <v>0</v>
      </c>
      <c r="AN61" s="43">
        <f t="shared" si="27"/>
        <v>0</v>
      </c>
      <c r="AO61" s="43">
        <f t="shared" si="27"/>
        <v>0</v>
      </c>
      <c r="AP61" s="43">
        <f t="shared" si="27"/>
        <v>0.58536585365853655</v>
      </c>
      <c r="AQ61" s="43">
        <f t="shared" si="27"/>
        <v>0</v>
      </c>
      <c r="AR61" s="43">
        <f t="shared" si="27"/>
        <v>0</v>
      </c>
      <c r="AS61" s="43">
        <f t="shared" si="27"/>
        <v>0</v>
      </c>
      <c r="AT61" s="43">
        <f t="shared" si="27"/>
        <v>0.87804878048780488</v>
      </c>
      <c r="AU61" s="43">
        <f t="shared" si="27"/>
        <v>0</v>
      </c>
      <c r="AV61" s="43">
        <f t="shared" si="27"/>
        <v>0</v>
      </c>
      <c r="AW61" s="43">
        <f t="shared" si="27"/>
        <v>0</v>
      </c>
      <c r="AX61" s="43">
        <f t="shared" si="27"/>
        <v>0</v>
      </c>
      <c r="AY61" s="43">
        <f t="shared" si="27"/>
        <v>0</v>
      </c>
      <c r="AZ61" s="43">
        <f t="shared" si="27"/>
        <v>0</v>
      </c>
      <c r="BA61" s="43">
        <f t="shared" si="27"/>
        <v>0</v>
      </c>
      <c r="BB61" s="43">
        <f t="shared" si="27"/>
        <v>0.26829268292682928</v>
      </c>
      <c r="BC61" s="43">
        <f t="shared" si="27"/>
        <v>0</v>
      </c>
      <c r="BD61" s="43">
        <f t="shared" si="27"/>
        <v>0</v>
      </c>
      <c r="BE61" s="43">
        <f t="shared" si="27"/>
        <v>0</v>
      </c>
      <c r="BF61" s="43">
        <f t="shared" si="27"/>
        <v>0.92682926829268297</v>
      </c>
      <c r="BG61" s="43">
        <f t="shared" si="27"/>
        <v>0</v>
      </c>
      <c r="BH61" s="43">
        <f t="shared" si="27"/>
        <v>0</v>
      </c>
      <c r="BI61" s="43">
        <f t="shared" si="27"/>
        <v>0</v>
      </c>
      <c r="BJ61" s="43">
        <f t="shared" si="27"/>
        <v>0.87804878048780488</v>
      </c>
      <c r="BK61" s="43">
        <f t="shared" si="27"/>
        <v>0</v>
      </c>
      <c r="BL61" s="43">
        <f t="shared" si="27"/>
        <v>0</v>
      </c>
      <c r="BM61" s="43">
        <f t="shared" si="27"/>
        <v>0</v>
      </c>
      <c r="BN61" s="43">
        <f t="shared" si="27"/>
        <v>0.92682926829268297</v>
      </c>
      <c r="BO61" s="43">
        <f t="shared" si="27"/>
        <v>0</v>
      </c>
      <c r="BP61" s="43">
        <f t="shared" si="27"/>
        <v>0</v>
      </c>
      <c r="BQ61" s="43">
        <f t="shared" si="27"/>
        <v>0</v>
      </c>
      <c r="BR61" s="43">
        <f t="shared" si="27"/>
        <v>0.80487804878048785</v>
      </c>
      <c r="BS61" s="43">
        <f t="shared" ref="BS61:CT61" si="28">BS60/41</f>
        <v>0</v>
      </c>
      <c r="BT61" s="43">
        <f t="shared" si="28"/>
        <v>0</v>
      </c>
      <c r="BU61" s="43">
        <f t="shared" si="28"/>
        <v>0</v>
      </c>
      <c r="BV61" s="43">
        <f t="shared" si="28"/>
        <v>0.63414634146341464</v>
      </c>
      <c r="BW61" s="43">
        <f t="shared" si="28"/>
        <v>0</v>
      </c>
      <c r="BX61" s="43">
        <f t="shared" si="28"/>
        <v>0</v>
      </c>
      <c r="BY61" s="43">
        <f t="shared" si="28"/>
        <v>0</v>
      </c>
      <c r="BZ61" s="43">
        <f t="shared" si="28"/>
        <v>0.70731707317073167</v>
      </c>
      <c r="CA61" s="43">
        <f t="shared" si="28"/>
        <v>0</v>
      </c>
      <c r="CB61" s="43">
        <f t="shared" si="28"/>
        <v>0</v>
      </c>
      <c r="CC61" s="43">
        <f t="shared" si="28"/>
        <v>0</v>
      </c>
      <c r="CD61" s="43">
        <f t="shared" si="28"/>
        <v>0.85365853658536583</v>
      </c>
      <c r="CE61" s="43">
        <f t="shared" si="28"/>
        <v>0</v>
      </c>
      <c r="CF61" s="43">
        <f t="shared" si="28"/>
        <v>0</v>
      </c>
      <c r="CG61" s="43">
        <f t="shared" si="28"/>
        <v>0</v>
      </c>
      <c r="CH61" s="43">
        <f t="shared" si="28"/>
        <v>0.63414634146341464</v>
      </c>
      <c r="CI61" s="43">
        <f t="shared" si="28"/>
        <v>0</v>
      </c>
      <c r="CJ61" s="43">
        <f t="shared" si="28"/>
        <v>0</v>
      </c>
      <c r="CK61" s="43">
        <f t="shared" si="28"/>
        <v>0</v>
      </c>
      <c r="CL61" s="43">
        <f t="shared" si="28"/>
        <v>0.70731707317073167</v>
      </c>
      <c r="CM61" s="43">
        <f t="shared" si="28"/>
        <v>0</v>
      </c>
      <c r="CN61" s="43">
        <f t="shared" si="28"/>
        <v>0</v>
      </c>
      <c r="CO61" s="43">
        <f t="shared" si="28"/>
        <v>0</v>
      </c>
      <c r="CP61" s="43">
        <f t="shared" si="28"/>
        <v>0.58536585365853655</v>
      </c>
      <c r="CQ61" s="43">
        <f t="shared" si="28"/>
        <v>0</v>
      </c>
      <c r="CR61" s="43">
        <f t="shared" si="28"/>
        <v>0</v>
      </c>
      <c r="CS61" s="43">
        <f t="shared" si="28"/>
        <v>0</v>
      </c>
      <c r="CT61" s="43">
        <f t="shared" si="28"/>
        <v>0.6097560975609756</v>
      </c>
    </row>
  </sheetData>
  <mergeCells count="30">
    <mergeCell ref="AY1:BN1"/>
    <mergeCell ref="AY2:BB2"/>
    <mergeCell ref="BC2:BF2"/>
    <mergeCell ref="BG2:BJ2"/>
    <mergeCell ref="BK2:BN2"/>
    <mergeCell ref="C2:F2"/>
    <mergeCell ref="G2:J2"/>
    <mergeCell ref="K2:N2"/>
    <mergeCell ref="C1:R1"/>
    <mergeCell ref="S1:AH1"/>
    <mergeCell ref="O2:R2"/>
    <mergeCell ref="S2:V2"/>
    <mergeCell ref="W2:Z2"/>
    <mergeCell ref="AA2:AD2"/>
    <mergeCell ref="AE2:AH2"/>
    <mergeCell ref="AI1:AX1"/>
    <mergeCell ref="AI2:AL2"/>
    <mergeCell ref="AM2:AP2"/>
    <mergeCell ref="AQ2:AT2"/>
    <mergeCell ref="AU2:AX2"/>
    <mergeCell ref="BO1:CD1"/>
    <mergeCell ref="BO2:BR2"/>
    <mergeCell ref="BS2:BV2"/>
    <mergeCell ref="BW2:BZ2"/>
    <mergeCell ref="CA2:CD2"/>
    <mergeCell ref="CE1:CT1"/>
    <mergeCell ref="CE2:CH2"/>
    <mergeCell ref="CI2:CL2"/>
    <mergeCell ref="CM2:CP2"/>
    <mergeCell ref="CQ2:CT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2"/>
  <sheetViews>
    <sheetView tabSelected="1" topLeftCell="A9" workbookViewId="0">
      <selection activeCell="D55" sqref="D55"/>
    </sheetView>
  </sheetViews>
  <sheetFormatPr baseColWidth="10" defaultRowHeight="15" x14ac:dyDescent="0"/>
  <cols>
    <col min="2" max="2" width="23.6640625" customWidth="1"/>
    <col min="3" max="3" width="7" customWidth="1"/>
    <col min="4" max="4" width="7.83203125" style="43" customWidth="1"/>
    <col min="5" max="5" width="7" style="43" customWidth="1"/>
    <col min="6" max="6" width="6.5" customWidth="1"/>
    <col min="7" max="7" width="7.5" customWidth="1"/>
    <col min="8" max="10" width="6.33203125" bestFit="1" customWidth="1"/>
    <col min="11" max="11" width="7.5" customWidth="1"/>
    <col min="12" max="13" width="6.33203125" bestFit="1" customWidth="1"/>
    <col min="14" max="14" width="8.5" hidden="1" customWidth="1"/>
    <col min="15" max="15" width="6.5" customWidth="1"/>
    <col min="16" max="16" width="5.83203125" style="43" customWidth="1"/>
    <col min="17" max="17" width="4.5" customWidth="1"/>
    <col min="18" max="18" width="5.6640625" customWidth="1"/>
    <col min="19" max="20" width="6.33203125" customWidth="1"/>
    <col min="21" max="21" width="6" customWidth="1"/>
    <col min="22" max="22" width="7.1640625" customWidth="1"/>
    <col min="23" max="23" width="6.33203125" customWidth="1"/>
    <col min="24" max="24" width="6.33203125" bestFit="1" customWidth="1"/>
    <col min="25" max="25" width="6.1640625" customWidth="1"/>
    <col min="26" max="26" width="6.33203125" bestFit="1" customWidth="1"/>
    <col min="27" max="27" width="10.83203125" style="87" customWidth="1"/>
    <col min="28" max="28" width="26.1640625" style="87" customWidth="1"/>
    <col min="29" max="30" width="10.83203125" style="87"/>
    <col min="32" max="32" width="10.83203125" customWidth="1"/>
  </cols>
  <sheetData>
    <row r="1" spans="1:32">
      <c r="C1" s="276"/>
      <c r="D1" s="276"/>
      <c r="E1" s="276"/>
      <c r="F1" s="276"/>
      <c r="G1" s="276"/>
      <c r="H1" s="276"/>
      <c r="I1" s="276"/>
      <c r="J1" s="276"/>
      <c r="K1" s="276"/>
      <c r="L1" s="276"/>
      <c r="M1" s="276"/>
      <c r="N1" s="276"/>
      <c r="O1" s="276"/>
      <c r="P1" s="276"/>
      <c r="Q1" s="276"/>
      <c r="R1" s="276"/>
      <c r="S1" s="276"/>
      <c r="T1" s="276"/>
      <c r="U1" s="276"/>
      <c r="V1" s="276"/>
      <c r="W1" s="276"/>
      <c r="X1" s="276"/>
      <c r="Y1" s="276"/>
      <c r="Z1" s="276"/>
    </row>
    <row r="2" spans="1:32">
      <c r="C2" s="249"/>
      <c r="D2" s="249"/>
      <c r="E2" s="249"/>
      <c r="F2" s="249"/>
      <c r="G2" s="249"/>
      <c r="H2" s="249"/>
      <c r="I2" s="249"/>
      <c r="J2" s="249"/>
      <c r="K2" s="249"/>
      <c r="L2" s="249"/>
      <c r="M2" s="249"/>
      <c r="N2" s="249"/>
      <c r="O2" s="249"/>
      <c r="P2" s="249"/>
      <c r="Q2" s="249"/>
      <c r="R2" s="249"/>
      <c r="S2" s="249"/>
      <c r="T2" s="249"/>
      <c r="U2" s="249"/>
      <c r="V2" s="249"/>
      <c r="W2" s="249"/>
      <c r="X2" s="249"/>
      <c r="Y2" s="249"/>
      <c r="Z2" s="249"/>
    </row>
    <row r="3" spans="1:32">
      <c r="C3" t="s">
        <v>396</v>
      </c>
      <c r="D3" s="43" t="s">
        <v>396</v>
      </c>
      <c r="E3" s="43" t="s">
        <v>396</v>
      </c>
      <c r="F3" s="43" t="s">
        <v>396</v>
      </c>
      <c r="G3" t="s">
        <v>396</v>
      </c>
      <c r="H3" s="43" t="s">
        <v>396</v>
      </c>
      <c r="I3" s="43" t="s">
        <v>396</v>
      </c>
      <c r="J3" s="43" t="s">
        <v>396</v>
      </c>
      <c r="K3" t="s">
        <v>396</v>
      </c>
      <c r="L3" s="43" t="s">
        <v>396</v>
      </c>
      <c r="M3" s="43" t="s">
        <v>396</v>
      </c>
      <c r="N3" s="43" t="s">
        <v>396</v>
      </c>
      <c r="O3" t="s">
        <v>396</v>
      </c>
      <c r="P3" s="43" t="s">
        <v>396</v>
      </c>
      <c r="Q3" s="43" t="s">
        <v>396</v>
      </c>
      <c r="R3" s="43" t="s">
        <v>396</v>
      </c>
      <c r="S3" t="s">
        <v>396</v>
      </c>
      <c r="T3" s="43" t="s">
        <v>396</v>
      </c>
      <c r="U3" s="43" t="s">
        <v>396</v>
      </c>
      <c r="V3" s="43" t="s">
        <v>396</v>
      </c>
      <c r="W3" t="s">
        <v>396</v>
      </c>
      <c r="X3" s="43" t="s">
        <v>396</v>
      </c>
      <c r="Y3" s="43" t="s">
        <v>396</v>
      </c>
      <c r="Z3" s="43" t="s">
        <v>396</v>
      </c>
      <c r="AA3" s="89" t="s">
        <v>426</v>
      </c>
      <c r="AB3" s="89"/>
      <c r="AC3" s="89" t="s">
        <v>428</v>
      </c>
      <c r="AD3" s="89"/>
      <c r="AE3" s="43" t="s">
        <v>423</v>
      </c>
      <c r="AF3" s="43" t="s">
        <v>424</v>
      </c>
    </row>
    <row r="4" spans="1:32">
      <c r="A4">
        <v>3</v>
      </c>
      <c r="B4" t="s">
        <v>45</v>
      </c>
      <c r="C4" s="43">
        <v>-8.5475719126770367E-3</v>
      </c>
      <c r="D4" s="43">
        <v>1.072825348673748E-2</v>
      </c>
      <c r="E4" s="43">
        <v>-2.7551703024716336E-3</v>
      </c>
      <c r="F4" s="43">
        <v>-2.6821955471095968E-3</v>
      </c>
      <c r="G4" s="43">
        <v>7.0000000000000007E-2</v>
      </c>
      <c r="H4" s="43">
        <v>-0.01</v>
      </c>
      <c r="I4" s="43">
        <v>0.01</v>
      </c>
      <c r="J4" s="43">
        <v>0.01</v>
      </c>
      <c r="K4" s="43">
        <v>-2.3872679045092837E-2</v>
      </c>
      <c r="L4" s="43">
        <v>-2.8070175438596492E-2</v>
      </c>
      <c r="M4" s="43">
        <v>0</v>
      </c>
      <c r="N4" s="43" t="s">
        <v>406</v>
      </c>
      <c r="O4" s="43" t="s">
        <v>406</v>
      </c>
      <c r="P4" s="43">
        <v>-6.1399918133442485E-4</v>
      </c>
      <c r="Q4" s="43">
        <v>-2.4922118380062306E-3</v>
      </c>
      <c r="R4" s="43">
        <v>1.2561060711793441E-2</v>
      </c>
      <c r="S4" s="43">
        <v>0.01</v>
      </c>
      <c r="T4" s="43">
        <v>0</v>
      </c>
      <c r="U4" s="43">
        <v>0.04</v>
      </c>
      <c r="V4" s="43">
        <v>0.03</v>
      </c>
      <c r="W4" s="43" t="s">
        <v>406</v>
      </c>
      <c r="X4" s="43">
        <v>5.0441361916771753E-3</v>
      </c>
      <c r="Y4" s="43" t="s">
        <v>406</v>
      </c>
      <c r="Z4" s="43">
        <v>0.38194444444444442</v>
      </c>
      <c r="AA4" s="250">
        <v>20</v>
      </c>
      <c r="AB4" t="s">
        <v>45</v>
      </c>
      <c r="AC4" s="89">
        <f t="shared" ref="AC4:AC49" si="0">AA4/23</f>
        <v>0.86956521739130432</v>
      </c>
      <c r="AD4" t="s">
        <v>45</v>
      </c>
      <c r="AE4" s="200">
        <f t="shared" ref="AE4:AE28" si="1">AVERAGE(C4,D4,E4,F4,G4,H4,I4,J4,K4,L4,M4,N4,O4,P4,Q4,R4,U4,V4,X4,Y4,Z4)</f>
        <v>2.7291327309409127E-2</v>
      </c>
      <c r="AF4" s="43">
        <f t="shared" ref="AF4:AF28" si="2">STDEV(C4,D4,E4,F4,G4,H4,I4,J4,K4,L4,M4,N4,O4,P4,Q4,R4,U4,V4,X4,Y4,Z4)</f>
        <v>9.1370433362395684E-2</v>
      </c>
    </row>
    <row r="5" spans="1:32">
      <c r="A5">
        <v>4</v>
      </c>
      <c r="B5" t="s">
        <v>47</v>
      </c>
      <c r="C5" s="43" t="s">
        <v>406</v>
      </c>
      <c r="D5" s="43">
        <v>-1.0900938511589268E-2</v>
      </c>
      <c r="E5" s="43">
        <v>-9.5948087647056441E-3</v>
      </c>
      <c r="F5" s="43">
        <v>-3.0545862883938551E-2</v>
      </c>
      <c r="G5" s="43" t="s">
        <v>406</v>
      </c>
      <c r="H5" s="43">
        <v>0.04</v>
      </c>
      <c r="I5" s="43">
        <v>0.01</v>
      </c>
      <c r="J5" s="43">
        <v>0.08</v>
      </c>
      <c r="K5" s="43">
        <v>-0.15563839701770738</v>
      </c>
      <c r="L5" s="43" t="s">
        <v>406</v>
      </c>
      <c r="M5" s="43">
        <v>-4.7468354430379748E-3</v>
      </c>
      <c r="N5" s="43" t="s">
        <v>406</v>
      </c>
      <c r="O5" s="43" t="s">
        <v>406</v>
      </c>
      <c r="P5" s="43">
        <v>6.3405797101449279E-3</v>
      </c>
      <c r="Q5" s="43">
        <v>5.1612903225806452E-2</v>
      </c>
      <c r="R5" s="43">
        <v>5.5627425614489003E-2</v>
      </c>
      <c r="S5" s="43" t="s">
        <v>406</v>
      </c>
      <c r="T5" s="43" t="s">
        <v>406</v>
      </c>
      <c r="U5" s="43" t="s">
        <v>406</v>
      </c>
      <c r="V5" s="43" t="s">
        <v>406</v>
      </c>
      <c r="W5" s="43" t="s">
        <v>406</v>
      </c>
      <c r="X5" s="43">
        <v>-3.6723163841807911E-2</v>
      </c>
      <c r="Y5" s="43" t="s">
        <v>406</v>
      </c>
      <c r="Z5" s="43">
        <v>-5.8974358974358973E-2</v>
      </c>
      <c r="AA5" s="87">
        <v>13</v>
      </c>
      <c r="AB5" t="s">
        <v>47</v>
      </c>
      <c r="AC5" s="89">
        <f t="shared" si="0"/>
        <v>0.56521739130434778</v>
      </c>
      <c r="AD5" t="s">
        <v>47</v>
      </c>
      <c r="AE5" s="200">
        <f t="shared" si="1"/>
        <v>-4.8879582220542556E-3</v>
      </c>
      <c r="AF5" s="43">
        <f t="shared" si="2"/>
        <v>6.041816562877169E-2</v>
      </c>
    </row>
    <row r="6" spans="1:32">
      <c r="A6">
        <v>5</v>
      </c>
      <c r="B6" t="s">
        <v>49</v>
      </c>
      <c r="C6" s="43" t="s">
        <v>406</v>
      </c>
      <c r="D6" s="43" t="s">
        <v>406</v>
      </c>
      <c r="E6" s="43" t="s">
        <v>406</v>
      </c>
      <c r="F6" s="43" t="s">
        <v>406</v>
      </c>
      <c r="G6" s="43">
        <v>0.06</v>
      </c>
      <c r="H6" s="43" t="s">
        <v>406</v>
      </c>
      <c r="I6" s="43" t="s">
        <v>406</v>
      </c>
      <c r="J6" s="43" t="s">
        <v>406</v>
      </c>
      <c r="K6" s="43" t="s">
        <v>406</v>
      </c>
      <c r="L6" s="43">
        <v>-7.0921985815602835E-3</v>
      </c>
      <c r="M6" s="43" t="s">
        <v>406</v>
      </c>
      <c r="N6" s="43" t="s">
        <v>406</v>
      </c>
      <c r="O6" s="43" t="s">
        <v>406</v>
      </c>
      <c r="P6" s="43">
        <v>4.7694753577106515E-3</v>
      </c>
      <c r="Q6" s="43">
        <v>5.1233396584440226E-2</v>
      </c>
      <c r="R6" s="43">
        <v>3.936411809235428E-2</v>
      </c>
      <c r="S6" s="43" t="s">
        <v>406</v>
      </c>
      <c r="T6" s="43" t="s">
        <v>406</v>
      </c>
      <c r="U6" s="43" t="s">
        <v>406</v>
      </c>
      <c r="V6" s="43">
        <v>0.02</v>
      </c>
      <c r="W6" s="43">
        <v>-5.5776892430278883E-2</v>
      </c>
      <c r="X6" s="43">
        <v>4.3478260869565216E-2</v>
      </c>
      <c r="Y6" s="43" t="s">
        <v>406</v>
      </c>
      <c r="Z6" s="43" t="s">
        <v>406</v>
      </c>
      <c r="AA6" s="87">
        <v>8</v>
      </c>
      <c r="AB6" t="s">
        <v>49</v>
      </c>
      <c r="AC6" s="89">
        <f t="shared" si="0"/>
        <v>0.34782608695652173</v>
      </c>
      <c r="AD6" t="s">
        <v>49</v>
      </c>
      <c r="AE6" s="200">
        <f t="shared" si="1"/>
        <v>3.0250436046072866E-2</v>
      </c>
      <c r="AF6" s="43">
        <f t="shared" si="2"/>
        <v>2.4940525576106695E-2</v>
      </c>
    </row>
    <row r="7" spans="1:32">
      <c r="A7">
        <v>6</v>
      </c>
      <c r="B7" t="s">
        <v>51</v>
      </c>
      <c r="C7" s="43" t="s">
        <v>406</v>
      </c>
      <c r="D7" s="43">
        <v>-3.0699027219419174E-2</v>
      </c>
      <c r="E7" s="43">
        <v>-2.8716397594422426E-2</v>
      </c>
      <c r="F7" s="43" t="s">
        <v>406</v>
      </c>
      <c r="G7" s="43" t="s">
        <v>406</v>
      </c>
      <c r="H7" s="43">
        <v>0.01</v>
      </c>
      <c r="I7" s="43">
        <v>0</v>
      </c>
      <c r="J7" s="43">
        <v>0.02</v>
      </c>
      <c r="K7" s="43">
        <v>-8.3023082650781829E-2</v>
      </c>
      <c r="L7" s="43" t="s">
        <v>406</v>
      </c>
      <c r="M7" s="43">
        <v>3.1199742682534577E-2</v>
      </c>
      <c r="N7" s="43" t="s">
        <v>406</v>
      </c>
      <c r="O7" s="43" t="s">
        <v>406</v>
      </c>
      <c r="P7" s="43">
        <v>1.9357960961445394E-3</v>
      </c>
      <c r="Q7" s="43" t="s">
        <v>406</v>
      </c>
      <c r="R7" s="43" t="s">
        <v>406</v>
      </c>
      <c r="S7" s="43">
        <v>0.02</v>
      </c>
      <c r="T7" s="43" t="s">
        <v>406</v>
      </c>
      <c r="U7" s="43" t="s">
        <v>406</v>
      </c>
      <c r="V7" s="43">
        <v>0.01</v>
      </c>
      <c r="W7" s="43">
        <v>-0.10586011342155009</v>
      </c>
      <c r="X7" s="43">
        <v>-2.4287222808870117E-2</v>
      </c>
      <c r="Y7" s="43">
        <v>2.9382957884427031E-3</v>
      </c>
      <c r="Z7" s="43">
        <v>-5.3821313240043061E-3</v>
      </c>
      <c r="AA7" s="87">
        <v>14</v>
      </c>
      <c r="AB7" t="s">
        <v>51</v>
      </c>
      <c r="AC7" s="89">
        <f t="shared" si="0"/>
        <v>0.60869565217391308</v>
      </c>
      <c r="AD7" t="s">
        <v>51</v>
      </c>
      <c r="AE7" s="200">
        <f t="shared" si="1"/>
        <v>-8.0028355858646708E-3</v>
      </c>
      <c r="AF7" s="43">
        <f t="shared" si="2"/>
        <v>3.0295500488543424E-2</v>
      </c>
    </row>
    <row r="8" spans="1:32">
      <c r="A8">
        <v>7</v>
      </c>
      <c r="B8" t="s">
        <v>53</v>
      </c>
      <c r="C8" s="43">
        <v>1.2858307221701561E-2</v>
      </c>
      <c r="D8" s="43">
        <v>3.5431783891726083E-3</v>
      </c>
      <c r="E8" s="43">
        <v>5.3041679935630047E-3</v>
      </c>
      <c r="F8" s="43">
        <v>1.4294952272991802E-2</v>
      </c>
      <c r="G8" s="43" t="s">
        <v>406</v>
      </c>
      <c r="H8" s="43">
        <v>0.02</v>
      </c>
      <c r="I8" s="43">
        <v>0</v>
      </c>
      <c r="J8" s="43" t="s">
        <v>406</v>
      </c>
      <c r="K8" s="43" t="s">
        <v>406</v>
      </c>
      <c r="L8" s="43">
        <v>4.9019607843137254E-2</v>
      </c>
      <c r="M8" s="43">
        <v>4.8319327731092439E-2</v>
      </c>
      <c r="N8" s="43" t="s">
        <v>406</v>
      </c>
      <c r="O8" s="43" t="s">
        <v>406</v>
      </c>
      <c r="P8" s="43">
        <v>6.993006993006993E-3</v>
      </c>
      <c r="Q8" s="43">
        <v>0.01</v>
      </c>
      <c r="R8" s="43">
        <v>2.9896907216494847E-2</v>
      </c>
      <c r="S8" s="43">
        <v>0.05</v>
      </c>
      <c r="T8" s="43">
        <v>0.03</v>
      </c>
      <c r="U8" s="43">
        <v>0.02</v>
      </c>
      <c r="V8" s="43">
        <v>0.09</v>
      </c>
      <c r="W8" s="43" t="s">
        <v>406</v>
      </c>
      <c r="X8" s="43" t="s">
        <v>406</v>
      </c>
      <c r="Y8" s="43" t="s">
        <v>406</v>
      </c>
      <c r="Z8" s="43" t="s">
        <v>406</v>
      </c>
      <c r="AA8" s="87">
        <v>15</v>
      </c>
      <c r="AB8" t="s">
        <v>53</v>
      </c>
      <c r="AC8" s="89">
        <f t="shared" si="0"/>
        <v>0.65217391304347827</v>
      </c>
      <c r="AD8" t="s">
        <v>53</v>
      </c>
      <c r="AE8" s="200">
        <f t="shared" si="1"/>
        <v>2.3863804281627734E-2</v>
      </c>
      <c r="AF8" s="43">
        <f t="shared" si="2"/>
        <v>2.531060650102706E-2</v>
      </c>
    </row>
    <row r="9" spans="1:32">
      <c r="A9">
        <v>8</v>
      </c>
      <c r="B9" t="s">
        <v>55</v>
      </c>
      <c r="C9" s="43">
        <v>8.7253616421017546E-3</v>
      </c>
      <c r="D9" s="43">
        <v>6.2762103840692928E-3</v>
      </c>
      <c r="E9" s="43">
        <v>5.7275129105305665E-3</v>
      </c>
      <c r="F9" s="43">
        <v>5.3900861075407919E-3</v>
      </c>
      <c r="G9" s="43">
        <v>0.01</v>
      </c>
      <c r="H9" s="43">
        <v>0.01</v>
      </c>
      <c r="I9" s="43">
        <v>0.01</v>
      </c>
      <c r="J9" s="43">
        <v>0.02</v>
      </c>
      <c r="K9" s="43">
        <v>-2.6206896551724139E-2</v>
      </c>
      <c r="L9" s="43">
        <v>2.3391812865497075E-2</v>
      </c>
      <c r="M9" s="43">
        <v>1.2154696132596685E-2</v>
      </c>
      <c r="N9" s="43" t="s">
        <v>406</v>
      </c>
      <c r="O9" s="43">
        <v>7.6923076923076927E-2</v>
      </c>
      <c r="P9" s="43">
        <v>3.6574870912220309E-3</v>
      </c>
      <c r="Q9" s="43">
        <v>2.990113334940921E-2</v>
      </c>
      <c r="R9" s="43">
        <v>3.4966643662295835E-2</v>
      </c>
      <c r="S9" s="43">
        <v>0.03</v>
      </c>
      <c r="T9" s="43">
        <v>0.04</v>
      </c>
      <c r="U9" s="43">
        <v>0.04</v>
      </c>
      <c r="V9" s="43">
        <v>0.05</v>
      </c>
      <c r="W9" s="43">
        <v>2.148664343786295E-2</v>
      </c>
      <c r="X9" s="43">
        <v>0.04</v>
      </c>
      <c r="Y9" s="43">
        <v>2.4585125998770743E-2</v>
      </c>
      <c r="Z9" s="43">
        <v>2.5906735751295335E-2</v>
      </c>
      <c r="AA9" s="87">
        <v>23</v>
      </c>
      <c r="AB9" t="s">
        <v>55</v>
      </c>
      <c r="AC9" s="89">
        <f t="shared" si="0"/>
        <v>1</v>
      </c>
      <c r="AD9" t="s">
        <v>55</v>
      </c>
      <c r="AE9" s="200">
        <f t="shared" si="1"/>
        <v>2.0569949313334102E-2</v>
      </c>
      <c r="AF9" s="43">
        <f t="shared" si="2"/>
        <v>2.1544943430886532E-2</v>
      </c>
    </row>
    <row r="10" spans="1:32">
      <c r="A10">
        <v>9</v>
      </c>
      <c r="B10" t="s">
        <v>57</v>
      </c>
      <c r="C10" s="43" t="s">
        <v>406</v>
      </c>
      <c r="D10" s="43" t="s">
        <v>406</v>
      </c>
      <c r="E10" s="43">
        <v>-8.853094468808444E-3</v>
      </c>
      <c r="F10" s="43">
        <v>-2.2675233276282489E-2</v>
      </c>
      <c r="G10" s="43" t="s">
        <v>406</v>
      </c>
      <c r="H10" s="43" t="s">
        <v>406</v>
      </c>
      <c r="I10" s="43" t="s">
        <v>406</v>
      </c>
      <c r="J10" s="43">
        <v>0.05</v>
      </c>
      <c r="K10" s="43">
        <v>-4.1258741258741259E-2</v>
      </c>
      <c r="L10" s="43" t="s">
        <v>406</v>
      </c>
      <c r="M10" s="43">
        <v>8.5958005249343827E-2</v>
      </c>
      <c r="N10" s="43" t="s">
        <v>406</v>
      </c>
      <c r="O10" s="43" t="s">
        <v>406</v>
      </c>
      <c r="P10" s="43">
        <v>6.2441461130190445E-3</v>
      </c>
      <c r="Q10" s="43" t="s">
        <v>406</v>
      </c>
      <c r="R10" s="43">
        <v>8.7364960075152653E-2</v>
      </c>
      <c r="S10" s="43">
        <v>0.01</v>
      </c>
      <c r="T10" s="43">
        <v>0</v>
      </c>
      <c r="U10" s="43" t="s">
        <v>406</v>
      </c>
      <c r="V10" s="43">
        <v>0.02</v>
      </c>
      <c r="W10" s="43" t="s">
        <v>406</v>
      </c>
      <c r="X10" s="43">
        <v>2.1551724137931034E-3</v>
      </c>
      <c r="Y10" s="43">
        <v>2.7654867256637169E-2</v>
      </c>
      <c r="Z10" s="43">
        <v>1.5401540154015401E-2</v>
      </c>
      <c r="AA10" s="87">
        <v>13</v>
      </c>
      <c r="AB10" t="s">
        <v>57</v>
      </c>
      <c r="AC10" s="89">
        <f t="shared" si="0"/>
        <v>0.56521739130434778</v>
      </c>
      <c r="AD10" t="s">
        <v>57</v>
      </c>
      <c r="AE10" s="200">
        <f t="shared" si="1"/>
        <v>2.0181056568920816E-2</v>
      </c>
      <c r="AF10" s="43">
        <f t="shared" si="2"/>
        <v>4.0965656220469056E-2</v>
      </c>
    </row>
    <row r="11" spans="1:32">
      <c r="A11">
        <v>10</v>
      </c>
      <c r="B11" t="s">
        <v>59</v>
      </c>
      <c r="C11" s="43">
        <v>1.1877947302759517E-2</v>
      </c>
      <c r="D11" s="43">
        <v>6.0440907881250082E-3</v>
      </c>
      <c r="E11" s="43">
        <v>3.1790717357665591E-3</v>
      </c>
      <c r="F11" s="43">
        <v>4.3411501708400654E-3</v>
      </c>
      <c r="G11" s="43">
        <v>0.1</v>
      </c>
      <c r="H11" s="43">
        <v>0.01</v>
      </c>
      <c r="I11" s="43">
        <v>0</v>
      </c>
      <c r="J11" s="43">
        <v>0.02</v>
      </c>
      <c r="K11" s="43">
        <v>1.5649452269170579E-3</v>
      </c>
      <c r="L11" s="43" t="s">
        <v>406</v>
      </c>
      <c r="M11" s="43">
        <v>9.1799265605875154E-3</v>
      </c>
      <c r="N11" s="43" t="s">
        <v>406</v>
      </c>
      <c r="O11" s="43" t="s">
        <v>406</v>
      </c>
      <c r="P11" s="43">
        <v>3.2588454376163874E-3</v>
      </c>
      <c r="Q11" s="43">
        <v>1.4228987425545996E-2</v>
      </c>
      <c r="R11" s="43">
        <v>2.914325842696629E-2</v>
      </c>
      <c r="S11" s="43">
        <v>0.01</v>
      </c>
      <c r="T11" s="43">
        <v>-0.01</v>
      </c>
      <c r="U11" s="43">
        <v>0</v>
      </c>
      <c r="V11" s="43">
        <v>0.03</v>
      </c>
      <c r="W11" s="43">
        <v>-4.7775947281713346E-2</v>
      </c>
      <c r="X11" s="43">
        <v>2.5104602510460251E-3</v>
      </c>
      <c r="Y11" s="43" t="s">
        <v>406</v>
      </c>
      <c r="Z11" s="43" t="s">
        <v>406</v>
      </c>
      <c r="AA11" s="87">
        <v>19</v>
      </c>
      <c r="AB11" t="s">
        <v>59</v>
      </c>
      <c r="AC11" s="89">
        <f t="shared" si="0"/>
        <v>0.82608695652173914</v>
      </c>
      <c r="AD11" t="s">
        <v>59</v>
      </c>
      <c r="AE11" s="200">
        <f t="shared" si="1"/>
        <v>1.5333042707885653E-2</v>
      </c>
      <c r="AF11" s="43">
        <f t="shared" si="2"/>
        <v>2.4495400592704903E-2</v>
      </c>
    </row>
    <row r="12" spans="1:32">
      <c r="A12">
        <v>12</v>
      </c>
      <c r="B12" t="s">
        <v>63</v>
      </c>
      <c r="C12" s="43" t="s">
        <v>406</v>
      </c>
      <c r="D12" s="43" t="s">
        <v>406</v>
      </c>
      <c r="E12" s="43" t="s">
        <v>406</v>
      </c>
      <c r="F12" s="43" t="s">
        <v>406</v>
      </c>
      <c r="G12" s="43">
        <v>0.01</v>
      </c>
      <c r="H12" s="43" t="s">
        <v>406</v>
      </c>
      <c r="I12" s="43">
        <v>0.05</v>
      </c>
      <c r="J12" s="43">
        <v>0.01</v>
      </c>
      <c r="K12" s="43">
        <v>-3.519061583577713E-2</v>
      </c>
      <c r="L12" s="43" t="s">
        <v>406</v>
      </c>
      <c r="M12" s="43" t="s">
        <v>406</v>
      </c>
      <c r="N12" s="43" t="s">
        <v>406</v>
      </c>
      <c r="O12" s="43" t="s">
        <v>406</v>
      </c>
      <c r="P12" s="43">
        <v>3.201024327784891E-4</v>
      </c>
      <c r="Q12" s="43">
        <v>2.4783861671469742E-2</v>
      </c>
      <c r="R12" s="43">
        <v>0.10497237569060773</v>
      </c>
      <c r="S12" s="43">
        <v>0</v>
      </c>
      <c r="T12" s="43">
        <v>0.03</v>
      </c>
      <c r="U12" s="43">
        <v>0.05</v>
      </c>
      <c r="V12" s="43">
        <v>-0.03</v>
      </c>
      <c r="W12" s="43" t="s">
        <v>406</v>
      </c>
      <c r="X12" s="43" t="s">
        <v>406</v>
      </c>
      <c r="Y12" s="43" t="s">
        <v>406</v>
      </c>
      <c r="Z12" s="43" t="s">
        <v>406</v>
      </c>
      <c r="AA12" s="87">
        <v>11</v>
      </c>
      <c r="AB12" t="s">
        <v>63</v>
      </c>
      <c r="AC12" s="89">
        <f t="shared" si="0"/>
        <v>0.47826086956521741</v>
      </c>
      <c r="AD12" t="s">
        <v>63</v>
      </c>
      <c r="AE12" s="200">
        <f t="shared" si="1"/>
        <v>2.0542858217675427E-2</v>
      </c>
      <c r="AF12" s="43">
        <f t="shared" si="2"/>
        <v>4.355146402847114E-2</v>
      </c>
    </row>
    <row r="13" spans="1:32">
      <c r="A13">
        <v>14</v>
      </c>
      <c r="B13" t="s">
        <v>67</v>
      </c>
      <c r="C13" s="43">
        <v>-1.2947885788098556E-2</v>
      </c>
      <c r="D13" s="43">
        <v>-7.1020890767825558E-3</v>
      </c>
      <c r="E13" s="43">
        <v>-9.2293453870328536E-3</v>
      </c>
      <c r="F13" s="43">
        <v>-1.6559940570160997E-2</v>
      </c>
      <c r="G13" s="43">
        <v>0.22</v>
      </c>
      <c r="H13" s="43">
        <v>-0.04</v>
      </c>
      <c r="I13" s="43">
        <v>0.06</v>
      </c>
      <c r="J13" s="43" t="s">
        <v>406</v>
      </c>
      <c r="K13" s="43">
        <v>-0.16472868217054262</v>
      </c>
      <c r="L13" s="43">
        <v>7.9365079365079361E-3</v>
      </c>
      <c r="M13" s="43">
        <v>2.1594684385382059E-2</v>
      </c>
      <c r="N13" s="43" t="s">
        <v>406</v>
      </c>
      <c r="O13" s="43" t="s">
        <v>406</v>
      </c>
      <c r="P13" s="43">
        <v>6.4377682403433476E-3</v>
      </c>
      <c r="Q13" s="43">
        <v>0</v>
      </c>
      <c r="R13" s="43">
        <v>1.3333333333333334E-2</v>
      </c>
      <c r="S13" s="43">
        <v>-0.04</v>
      </c>
      <c r="T13" s="43">
        <v>-0.05</v>
      </c>
      <c r="U13" s="43">
        <v>-0.05</v>
      </c>
      <c r="V13" s="43">
        <v>-0.06</v>
      </c>
      <c r="W13" s="43" t="s">
        <v>406</v>
      </c>
      <c r="X13" s="43" t="s">
        <v>406</v>
      </c>
      <c r="Y13" s="43" t="s">
        <v>406</v>
      </c>
      <c r="Z13" s="43" t="s">
        <v>406</v>
      </c>
      <c r="AA13" s="87">
        <v>17</v>
      </c>
      <c r="AB13" t="s">
        <v>67</v>
      </c>
      <c r="AC13" s="89">
        <f t="shared" si="0"/>
        <v>0.73913043478260865</v>
      </c>
      <c r="AD13" t="s">
        <v>67</v>
      </c>
      <c r="AE13" s="200">
        <f t="shared" si="1"/>
        <v>-2.0843766064700601E-3</v>
      </c>
      <c r="AF13" s="43">
        <f t="shared" si="2"/>
        <v>7.9325914697036398E-2</v>
      </c>
    </row>
    <row r="14" spans="1:32">
      <c r="A14">
        <v>15</v>
      </c>
      <c r="B14" t="s">
        <v>69</v>
      </c>
      <c r="C14" s="43">
        <v>5.6434649123436736E-2</v>
      </c>
      <c r="D14" s="43">
        <v>8.7258340548468927E-3</v>
      </c>
      <c r="E14" s="43">
        <v>-2.2394328911830335E-2</v>
      </c>
      <c r="F14" s="43">
        <v>-2.319394610759007E-3</v>
      </c>
      <c r="G14" s="43" t="s">
        <v>406</v>
      </c>
      <c r="H14" s="43">
        <v>0.01</v>
      </c>
      <c r="I14" s="43">
        <v>0.01</v>
      </c>
      <c r="J14" s="43" t="s">
        <v>406</v>
      </c>
      <c r="K14" s="43">
        <v>-5.1413881748071981E-2</v>
      </c>
      <c r="L14" s="43" t="s">
        <v>406</v>
      </c>
      <c r="M14" s="43">
        <v>8.6393088552915772E-3</v>
      </c>
      <c r="N14" s="43" t="s">
        <v>406</v>
      </c>
      <c r="O14" s="43" t="s">
        <v>406</v>
      </c>
      <c r="P14" s="43">
        <v>8.658008658008658E-4</v>
      </c>
      <c r="Q14" s="43">
        <v>3.8546255506607931E-2</v>
      </c>
      <c r="R14" s="43">
        <v>2.9620853080568721E-2</v>
      </c>
      <c r="S14" s="43">
        <v>0.04</v>
      </c>
      <c r="T14" s="43" t="s">
        <v>406</v>
      </c>
      <c r="U14" s="43" t="s">
        <v>406</v>
      </c>
      <c r="V14" s="43">
        <v>0.03</v>
      </c>
      <c r="W14" s="43">
        <v>-8.0808080808080815E-2</v>
      </c>
      <c r="X14" s="43">
        <v>-1.4367816091954023E-2</v>
      </c>
      <c r="Y14" s="43">
        <v>3.2786885245901639E-3</v>
      </c>
      <c r="Z14" s="43">
        <v>-4.065040650406504E-2</v>
      </c>
      <c r="AA14" s="87">
        <v>17</v>
      </c>
      <c r="AB14" t="s">
        <v>69</v>
      </c>
      <c r="AC14" s="89">
        <f t="shared" si="0"/>
        <v>0.73913043478260865</v>
      </c>
      <c r="AD14" t="s">
        <v>69</v>
      </c>
      <c r="AE14" s="200">
        <f t="shared" si="1"/>
        <v>4.3310374762975E-3</v>
      </c>
      <c r="AF14" s="43">
        <f t="shared" si="2"/>
        <v>2.8708074795597935E-2</v>
      </c>
    </row>
    <row r="15" spans="1:32">
      <c r="A15">
        <v>16</v>
      </c>
      <c r="B15" t="s">
        <v>71</v>
      </c>
      <c r="C15" s="43">
        <v>8.6939627494663271E-3</v>
      </c>
      <c r="D15" s="43">
        <v>1.0348036354890655E-4</v>
      </c>
      <c r="E15" s="43">
        <v>4.0882227579229387E-3</v>
      </c>
      <c r="F15" s="43">
        <v>-8.1460051209892928E-3</v>
      </c>
      <c r="G15" s="43" t="s">
        <v>406</v>
      </c>
      <c r="H15" s="43">
        <v>0.01</v>
      </c>
      <c r="I15" s="43">
        <v>0</v>
      </c>
      <c r="J15" s="43">
        <v>0.01</v>
      </c>
      <c r="K15" s="43">
        <v>-2.34375E-2</v>
      </c>
      <c r="L15" s="43">
        <v>1.3651877133105802E-2</v>
      </c>
      <c r="M15" s="43">
        <v>2.1490933512424447E-2</v>
      </c>
      <c r="N15" s="43" t="s">
        <v>406</v>
      </c>
      <c r="O15" s="43">
        <v>6.8702290076335881E-2</v>
      </c>
      <c r="P15" s="43">
        <v>6.8865530989488943E-3</v>
      </c>
      <c r="Q15" s="43">
        <v>2.8368794326241134E-2</v>
      </c>
      <c r="R15" s="43">
        <v>1.7921146953405017E-2</v>
      </c>
      <c r="S15" s="43">
        <v>0.02</v>
      </c>
      <c r="T15" s="43">
        <v>0.01</v>
      </c>
      <c r="U15" s="43">
        <v>0.02</v>
      </c>
      <c r="V15" s="43">
        <v>0.01</v>
      </c>
      <c r="W15" s="43">
        <v>-2.3255813953488372E-3</v>
      </c>
      <c r="X15" s="43">
        <v>-1.5267175572519083E-2</v>
      </c>
      <c r="Y15" s="43">
        <v>-3.8167938931297708E-3</v>
      </c>
      <c r="Z15" s="43">
        <v>-6.3424947145877377E-3</v>
      </c>
      <c r="AA15" s="87">
        <v>22</v>
      </c>
      <c r="AB15" t="s">
        <v>71</v>
      </c>
      <c r="AC15" s="89">
        <f t="shared" si="0"/>
        <v>0.95652173913043481</v>
      </c>
      <c r="AD15" t="s">
        <v>71</v>
      </c>
      <c r="AE15" s="200">
        <f t="shared" si="1"/>
        <v>8.5735416668512362E-3</v>
      </c>
      <c r="AF15" s="43">
        <f t="shared" si="2"/>
        <v>1.9494838921241615E-2</v>
      </c>
    </row>
    <row r="16" spans="1:32">
      <c r="A16">
        <v>17</v>
      </c>
      <c r="B16" t="s">
        <v>73</v>
      </c>
      <c r="C16" s="43" t="s">
        <v>406</v>
      </c>
      <c r="D16" s="43" t="s">
        <v>406</v>
      </c>
      <c r="E16" s="43" t="s">
        <v>406</v>
      </c>
      <c r="F16" s="43" t="s">
        <v>406</v>
      </c>
      <c r="G16" s="43" t="s">
        <v>406</v>
      </c>
      <c r="H16" s="43">
        <v>0</v>
      </c>
      <c r="I16" s="43">
        <v>0.02</v>
      </c>
      <c r="J16" s="43">
        <v>0.03</v>
      </c>
      <c r="K16" s="43">
        <v>-1.528812230497844E-2</v>
      </c>
      <c r="L16" s="43" t="s">
        <v>406</v>
      </c>
      <c r="M16" s="43" t="s">
        <v>406</v>
      </c>
      <c r="N16" s="43" t="s">
        <v>406</v>
      </c>
      <c r="O16" s="43" t="s">
        <v>406</v>
      </c>
      <c r="P16" s="43" t="s">
        <v>406</v>
      </c>
      <c r="Q16" s="43">
        <v>-6.1055385957261227E-3</v>
      </c>
      <c r="R16" s="43" t="s">
        <v>406</v>
      </c>
      <c r="S16" s="43">
        <v>0.01</v>
      </c>
      <c r="T16" s="43" t="s">
        <v>406</v>
      </c>
      <c r="U16" s="43" t="s">
        <v>406</v>
      </c>
      <c r="V16" s="43" t="s">
        <v>406</v>
      </c>
      <c r="W16" s="43">
        <v>-3.553299492385787E-2</v>
      </c>
      <c r="X16" s="43">
        <v>0.1152073732718894</v>
      </c>
      <c r="Y16" s="43" t="s">
        <v>406</v>
      </c>
      <c r="Z16" s="43" t="s">
        <v>406</v>
      </c>
      <c r="AA16" s="87">
        <v>8</v>
      </c>
      <c r="AB16" t="s">
        <v>73</v>
      </c>
      <c r="AC16" s="89">
        <f t="shared" si="0"/>
        <v>0.34782608695652173</v>
      </c>
      <c r="AD16" t="s">
        <v>73</v>
      </c>
      <c r="AE16" s="200">
        <f t="shared" si="1"/>
        <v>2.3968952061864141E-2</v>
      </c>
      <c r="AF16" s="43">
        <f t="shared" si="2"/>
        <v>4.7742390312385259E-2</v>
      </c>
    </row>
    <row r="17" spans="1:41">
      <c r="A17">
        <v>19</v>
      </c>
      <c r="B17" t="s">
        <v>77</v>
      </c>
      <c r="C17" s="43">
        <v>7.3692232492482343E-3</v>
      </c>
      <c r="D17" s="43">
        <v>3.5660304872131114E-3</v>
      </c>
      <c r="E17" s="43">
        <v>-1.4196685367019E-3</v>
      </c>
      <c r="F17" s="43">
        <v>-5.5910116405433127E-3</v>
      </c>
      <c r="G17" s="43" t="s">
        <v>406</v>
      </c>
      <c r="H17" s="43">
        <v>0</v>
      </c>
      <c r="I17" s="43">
        <v>0.01</v>
      </c>
      <c r="J17" s="43">
        <v>0.02</v>
      </c>
      <c r="K17" s="43">
        <v>-4.8122065727699531E-2</v>
      </c>
      <c r="L17" s="43">
        <v>-2.0408163265306121E-2</v>
      </c>
      <c r="M17" s="43">
        <v>1.8962075848303395E-2</v>
      </c>
      <c r="N17" s="43" t="s">
        <v>406</v>
      </c>
      <c r="O17" s="43" t="s">
        <v>406</v>
      </c>
      <c r="P17" s="43">
        <v>0</v>
      </c>
      <c r="Q17" s="43">
        <v>4.6303211351755039E-2</v>
      </c>
      <c r="R17" s="43">
        <v>1.4492753623188406E-2</v>
      </c>
      <c r="S17" s="43">
        <v>0.02</v>
      </c>
      <c r="T17" s="43" t="s">
        <v>406</v>
      </c>
      <c r="U17" s="43" t="s">
        <v>406</v>
      </c>
      <c r="V17" s="43">
        <v>0</v>
      </c>
      <c r="W17" s="43">
        <v>-7.2992700729927005E-3</v>
      </c>
      <c r="X17" s="43">
        <v>5.0691244239631339E-2</v>
      </c>
      <c r="Y17" s="43">
        <v>0.18888888888888888</v>
      </c>
      <c r="Z17" s="43">
        <v>6.9565217391304349E-2</v>
      </c>
      <c r="AA17" s="87">
        <v>19</v>
      </c>
      <c r="AB17" t="s">
        <v>77</v>
      </c>
      <c r="AC17" s="89">
        <f t="shared" si="0"/>
        <v>0.82608695652173914</v>
      </c>
      <c r="AD17" t="s">
        <v>77</v>
      </c>
      <c r="AE17" s="200">
        <f t="shared" si="1"/>
        <v>2.0841043288781287E-2</v>
      </c>
      <c r="AF17" s="43">
        <f t="shared" si="2"/>
        <v>5.1082109423027586E-2</v>
      </c>
    </row>
    <row r="18" spans="1:41">
      <c r="A18">
        <v>20</v>
      </c>
      <c r="B18" t="s">
        <v>79</v>
      </c>
      <c r="C18" s="43">
        <v>1.3287498391805349E-3</v>
      </c>
      <c r="D18" s="43">
        <v>-7.9970894534413858E-3</v>
      </c>
      <c r="E18" s="43">
        <v>8.516397373272359E-4</v>
      </c>
      <c r="F18" s="43">
        <v>9.424991462700592E-3</v>
      </c>
      <c r="G18" s="43" t="s">
        <v>406</v>
      </c>
      <c r="H18" s="43">
        <v>0.01</v>
      </c>
      <c r="I18" s="43">
        <v>0</v>
      </c>
      <c r="J18" s="43">
        <v>0.02</v>
      </c>
      <c r="K18" s="43">
        <v>-4.3263288009888753E-2</v>
      </c>
      <c r="L18" s="43">
        <v>-1.6304347826086956E-2</v>
      </c>
      <c r="M18" s="43">
        <v>1.2396694214876033E-2</v>
      </c>
      <c r="N18" s="43" t="s">
        <v>406</v>
      </c>
      <c r="O18" s="43">
        <v>6.0606060606060608E-2</v>
      </c>
      <c r="P18" s="43">
        <v>5.7494866529774124E-3</v>
      </c>
      <c r="Q18" s="43">
        <v>3.5294117647058823E-2</v>
      </c>
      <c r="R18" s="43">
        <v>1.5540540540540541E-2</v>
      </c>
      <c r="S18" s="43">
        <v>0</v>
      </c>
      <c r="T18" s="43">
        <v>-0.09</v>
      </c>
      <c r="U18" s="43">
        <v>-0.06</v>
      </c>
      <c r="V18" s="43">
        <v>-0.01</v>
      </c>
      <c r="W18" s="43">
        <v>1.7777777777777778E-2</v>
      </c>
      <c r="X18" s="43">
        <v>-9.3808630393996256E-3</v>
      </c>
      <c r="Y18" s="43">
        <v>5.0104384133611693E-2</v>
      </c>
      <c r="Z18" s="43">
        <v>2.1825396825396824E-2</v>
      </c>
      <c r="AA18" s="87">
        <v>22</v>
      </c>
      <c r="AB18" t="s">
        <v>79</v>
      </c>
      <c r="AC18" s="89">
        <f t="shared" si="0"/>
        <v>0.95652173913043481</v>
      </c>
      <c r="AD18" t="s">
        <v>79</v>
      </c>
      <c r="AE18" s="200">
        <f t="shared" si="1"/>
        <v>5.0619196489954518E-3</v>
      </c>
      <c r="AF18" s="43">
        <f t="shared" si="2"/>
        <v>2.8311551658939067E-2</v>
      </c>
    </row>
    <row r="19" spans="1:41">
      <c r="A19">
        <v>21</v>
      </c>
      <c r="B19" t="s">
        <v>81</v>
      </c>
      <c r="C19" s="43">
        <v>2.8535713427348254E-3</v>
      </c>
      <c r="D19" s="43">
        <v>-5.2525577002682255E-4</v>
      </c>
      <c r="E19" s="43">
        <v>-5.1184155155689355E-4</v>
      </c>
      <c r="F19" s="43">
        <v>-2.0925840531889383E-3</v>
      </c>
      <c r="G19" s="43" t="s">
        <v>406</v>
      </c>
      <c r="H19" s="43">
        <v>0</v>
      </c>
      <c r="I19" s="43">
        <v>0</v>
      </c>
      <c r="J19" s="43">
        <v>0.02</v>
      </c>
      <c r="K19" s="43">
        <v>-1.9963702359346643E-2</v>
      </c>
      <c r="L19" s="43">
        <v>4.9479166666666664E-2</v>
      </c>
      <c r="M19" s="43">
        <v>1.0136847440446021E-2</v>
      </c>
      <c r="N19" s="43" t="s">
        <v>406</v>
      </c>
      <c r="O19" s="43" t="s">
        <v>406</v>
      </c>
      <c r="P19" s="43">
        <v>1.375515818431912E-3</v>
      </c>
      <c r="Q19" s="43">
        <v>8.9717046238785361E-3</v>
      </c>
      <c r="R19" s="43">
        <v>7.0796460176991149E-3</v>
      </c>
      <c r="S19" s="43">
        <v>0</v>
      </c>
      <c r="T19" s="43">
        <v>-0.03</v>
      </c>
      <c r="U19" s="43">
        <v>0</v>
      </c>
      <c r="V19" s="43">
        <v>0</v>
      </c>
      <c r="W19" s="43">
        <v>-9.1954022988505746E-3</v>
      </c>
      <c r="X19" s="43">
        <v>-2.4844720496894408E-2</v>
      </c>
      <c r="Y19" s="43">
        <v>2.7100271002710027E-3</v>
      </c>
      <c r="Z19" s="43">
        <v>-1.9580419580419582E-2</v>
      </c>
      <c r="AA19" s="87">
        <v>21</v>
      </c>
      <c r="AB19" t="s">
        <v>81</v>
      </c>
      <c r="AC19" s="89">
        <f t="shared" si="0"/>
        <v>0.91304347826086951</v>
      </c>
      <c r="AD19" t="s">
        <v>81</v>
      </c>
      <c r="AE19" s="200">
        <f t="shared" si="1"/>
        <v>1.9493308443719335E-3</v>
      </c>
      <c r="AF19" s="43">
        <f t="shared" si="2"/>
        <v>1.6151227910342687E-2</v>
      </c>
    </row>
    <row r="20" spans="1:41">
      <c r="A20">
        <v>22</v>
      </c>
      <c r="B20" t="s">
        <v>83</v>
      </c>
      <c r="C20" s="43">
        <v>1.1992699016943423E-2</v>
      </c>
      <c r="D20" s="43">
        <v>-7.8388142187303424E-3</v>
      </c>
      <c r="E20" s="43">
        <v>-9.3675749229439539E-3</v>
      </c>
      <c r="F20" s="43">
        <v>3.9595072041861002E-4</v>
      </c>
      <c r="G20" s="43" t="s">
        <v>406</v>
      </c>
      <c r="H20" s="43">
        <v>0</v>
      </c>
      <c r="I20" s="43">
        <v>0</v>
      </c>
      <c r="J20" s="43">
        <v>0.06</v>
      </c>
      <c r="K20" s="43">
        <v>-5.2950075642965201E-2</v>
      </c>
      <c r="L20" s="43" t="s">
        <v>406</v>
      </c>
      <c r="M20" s="43">
        <v>3.1591737545565005E-2</v>
      </c>
      <c r="N20" s="43" t="s">
        <v>406</v>
      </c>
      <c r="O20" s="43" t="s">
        <v>406</v>
      </c>
      <c r="P20" s="43">
        <v>2.9256875365710941E-3</v>
      </c>
      <c r="Q20" s="43">
        <v>2.5659824046920823E-2</v>
      </c>
      <c r="R20" s="43">
        <v>3.6334913112164295E-2</v>
      </c>
      <c r="S20" s="43">
        <v>0</v>
      </c>
      <c r="T20" s="43" t="s">
        <v>406</v>
      </c>
      <c r="U20" s="43" t="s">
        <v>406</v>
      </c>
      <c r="V20" s="43">
        <v>0.03</v>
      </c>
      <c r="W20" s="43" t="s">
        <v>406</v>
      </c>
      <c r="X20" s="43" t="s">
        <v>406</v>
      </c>
      <c r="Y20" s="43" t="s">
        <v>406</v>
      </c>
      <c r="Z20" s="43" t="s">
        <v>406</v>
      </c>
      <c r="AA20" s="87">
        <v>14</v>
      </c>
      <c r="AB20" t="s">
        <v>83</v>
      </c>
      <c r="AC20" s="89">
        <f t="shared" si="0"/>
        <v>0.60869565217391308</v>
      </c>
      <c r="AD20" t="s">
        <v>83</v>
      </c>
      <c r="AE20" s="200">
        <f t="shared" si="1"/>
        <v>9.9034113226110585E-3</v>
      </c>
      <c r="AF20" s="43">
        <f t="shared" si="2"/>
        <v>2.7849494863083201E-2</v>
      </c>
    </row>
    <row r="21" spans="1:41">
      <c r="A21">
        <v>23</v>
      </c>
      <c r="B21" t="s">
        <v>85</v>
      </c>
      <c r="C21" s="43">
        <v>1.4568781218462111E-2</v>
      </c>
      <c r="D21" s="43">
        <v>5.0702029759140893E-3</v>
      </c>
      <c r="E21" s="43">
        <v>7.1355782776340347E-3</v>
      </c>
      <c r="F21" s="43">
        <v>1.0918973111860492E-3</v>
      </c>
      <c r="G21" s="43">
        <v>0.02</v>
      </c>
      <c r="H21" s="43">
        <v>0</v>
      </c>
      <c r="I21" s="43">
        <v>0.01</v>
      </c>
      <c r="J21" s="43">
        <v>7.0000000000000007E-2</v>
      </c>
      <c r="K21" s="43">
        <v>-4.178272980501393E-3</v>
      </c>
      <c r="L21" s="43">
        <v>-1.5037593984962405E-2</v>
      </c>
      <c r="M21" s="43">
        <v>1.7834394904458598E-2</v>
      </c>
      <c r="N21" s="43" t="s">
        <v>406</v>
      </c>
      <c r="O21" s="43" t="s">
        <v>406</v>
      </c>
      <c r="P21" s="43">
        <v>2.7578599007170436E-3</v>
      </c>
      <c r="Q21" s="43">
        <v>2.4104683195592287E-2</v>
      </c>
      <c r="R21" s="43">
        <v>1.0050251256281407E-2</v>
      </c>
      <c r="S21" s="43">
        <v>0.02</v>
      </c>
      <c r="T21" s="43">
        <v>-0.01</v>
      </c>
      <c r="U21" s="43">
        <v>-0.01</v>
      </c>
      <c r="V21" s="43">
        <v>0.06</v>
      </c>
      <c r="W21" s="43">
        <v>6.9444444444444441E-3</v>
      </c>
      <c r="X21" s="43">
        <v>4.4354838709677422E-2</v>
      </c>
      <c r="Y21" s="43" t="s">
        <v>406</v>
      </c>
      <c r="Z21" s="43" t="s">
        <v>406</v>
      </c>
      <c r="AA21" s="87">
        <v>20</v>
      </c>
      <c r="AB21" t="s">
        <v>85</v>
      </c>
      <c r="AC21" s="89">
        <f t="shared" si="0"/>
        <v>0.86956521739130432</v>
      </c>
      <c r="AD21" t="s">
        <v>85</v>
      </c>
      <c r="AE21" s="200">
        <f t="shared" si="1"/>
        <v>1.5161918869674071E-2</v>
      </c>
      <c r="AF21" s="43">
        <f t="shared" si="2"/>
        <v>2.3319378190084537E-2</v>
      </c>
    </row>
    <row r="22" spans="1:41">
      <c r="A22">
        <v>24</v>
      </c>
      <c r="B22" t="s">
        <v>87</v>
      </c>
      <c r="C22" s="43">
        <v>1.9151273359724998E-3</v>
      </c>
      <c r="D22" s="43">
        <v>-1.2321779408869899E-3</v>
      </c>
      <c r="E22" s="43">
        <v>-1.4180188152845309E-3</v>
      </c>
      <c r="F22" s="43">
        <v>9.4693036446189818E-4</v>
      </c>
      <c r="G22" s="43">
        <v>0.01</v>
      </c>
      <c r="H22" s="43">
        <v>0</v>
      </c>
      <c r="I22" s="43">
        <v>0.01</v>
      </c>
      <c r="J22" s="43">
        <v>0.05</v>
      </c>
      <c r="K22" s="43">
        <v>1.7688679245283018E-2</v>
      </c>
      <c r="L22" s="43">
        <v>2.1314387211367674E-2</v>
      </c>
      <c r="M22" s="43">
        <v>2.2934648581997535E-2</v>
      </c>
      <c r="N22" s="43" t="s">
        <v>406</v>
      </c>
      <c r="O22" s="43">
        <v>1.1811023622047244E-2</v>
      </c>
      <c r="P22" s="43">
        <v>2.3176761433868973E-3</v>
      </c>
      <c r="Q22" s="43">
        <v>5.9581881533101046E-2</v>
      </c>
      <c r="R22" s="43">
        <v>3.9739884393063585E-2</v>
      </c>
      <c r="S22" s="43">
        <v>0.04</v>
      </c>
      <c r="T22" s="43">
        <v>-0.03</v>
      </c>
      <c r="U22" s="43">
        <v>0.01</v>
      </c>
      <c r="V22" s="43">
        <v>0.03</v>
      </c>
      <c r="W22" s="43">
        <v>4.5454545454545452E-3</v>
      </c>
      <c r="X22" s="43">
        <v>1.5734265734265736E-2</v>
      </c>
      <c r="Y22" s="43">
        <v>4.2440318302387266E-2</v>
      </c>
      <c r="Z22" s="43">
        <v>7.1322436849925702E-2</v>
      </c>
      <c r="AA22" s="87">
        <v>23</v>
      </c>
      <c r="AB22" t="s">
        <v>87</v>
      </c>
      <c r="AC22" s="89">
        <f t="shared" si="0"/>
        <v>1</v>
      </c>
      <c r="AD22" t="s">
        <v>87</v>
      </c>
      <c r="AE22" s="200">
        <f t="shared" si="1"/>
        <v>2.0754853128054428E-2</v>
      </c>
      <c r="AF22" s="43">
        <f t="shared" si="2"/>
        <v>2.1515935462696589E-2</v>
      </c>
    </row>
    <row r="23" spans="1:41">
      <c r="A23">
        <v>25</v>
      </c>
      <c r="B23" t="s">
        <v>89</v>
      </c>
      <c r="C23" s="43">
        <v>4.1833103771845292E-2</v>
      </c>
      <c r="D23" s="43">
        <v>3.5980472799537972E-3</v>
      </c>
      <c r="E23" s="43">
        <v>2.5901152721059854E-2</v>
      </c>
      <c r="F23" s="43">
        <v>-2.9578662770644332E-2</v>
      </c>
      <c r="G23" s="43" t="s">
        <v>406</v>
      </c>
      <c r="H23" s="43" t="s">
        <v>406</v>
      </c>
      <c r="I23" s="43" t="s">
        <v>406</v>
      </c>
      <c r="J23" s="43" t="s">
        <v>406</v>
      </c>
      <c r="K23" s="43" t="s">
        <v>406</v>
      </c>
      <c r="L23" s="43" t="s">
        <v>406</v>
      </c>
      <c r="M23" s="43" t="s">
        <v>406</v>
      </c>
      <c r="N23" s="43" t="s">
        <v>406</v>
      </c>
      <c r="O23" s="43" t="s">
        <v>406</v>
      </c>
      <c r="P23" s="43">
        <v>4.145077720207254E-2</v>
      </c>
      <c r="Q23" s="43" t="s">
        <v>406</v>
      </c>
      <c r="R23" s="43">
        <v>8.6614173228346455E-2</v>
      </c>
      <c r="S23" s="43" t="s">
        <v>406</v>
      </c>
      <c r="T23" s="43" t="s">
        <v>406</v>
      </c>
      <c r="U23" s="43" t="s">
        <v>406</v>
      </c>
      <c r="V23" s="43" t="s">
        <v>406</v>
      </c>
      <c r="W23" s="43" t="s">
        <v>406</v>
      </c>
      <c r="X23" s="43" t="s">
        <v>406</v>
      </c>
      <c r="Y23" s="43" t="s">
        <v>406</v>
      </c>
      <c r="Z23" s="43" t="s">
        <v>406</v>
      </c>
      <c r="AA23" s="87">
        <v>6</v>
      </c>
      <c r="AB23" t="s">
        <v>89</v>
      </c>
      <c r="AC23" s="89">
        <f t="shared" si="0"/>
        <v>0.2608695652173913</v>
      </c>
      <c r="AD23" t="s">
        <v>89</v>
      </c>
      <c r="AE23" s="200">
        <f t="shared" si="1"/>
        <v>2.8303098572105601E-2</v>
      </c>
      <c r="AF23" s="43">
        <f t="shared" si="2"/>
        <v>3.9300155523829254E-2</v>
      </c>
    </row>
    <row r="24" spans="1:41">
      <c r="A24">
        <v>26</v>
      </c>
      <c r="B24" t="s">
        <v>91</v>
      </c>
      <c r="C24" s="43">
        <v>3.3164001919828131E-3</v>
      </c>
      <c r="D24" s="43">
        <v>-6.2953829742176453E-4</v>
      </c>
      <c r="E24" s="43">
        <v>-1.7943110979752681E-3</v>
      </c>
      <c r="F24" s="43">
        <v>1.1699605675839658E-3</v>
      </c>
      <c r="G24" s="43">
        <v>0.01</v>
      </c>
      <c r="H24" s="43">
        <v>0.01</v>
      </c>
      <c r="I24" s="43">
        <v>0</v>
      </c>
      <c r="J24" s="43">
        <v>0.01</v>
      </c>
      <c r="K24" s="43">
        <v>-2.2275737507525588E-2</v>
      </c>
      <c r="L24" s="43">
        <v>1.1278195488721804E-2</v>
      </c>
      <c r="M24" s="43">
        <v>2.9542097488921715E-3</v>
      </c>
      <c r="N24" s="43" t="s">
        <v>406</v>
      </c>
      <c r="O24" s="43" t="s">
        <v>406</v>
      </c>
      <c r="P24" s="43">
        <v>4.2530568846358323E-3</v>
      </c>
      <c r="Q24" s="43">
        <v>2.1276595744680851E-2</v>
      </c>
      <c r="R24" s="43">
        <v>1.8057285180572851E-2</v>
      </c>
      <c r="S24" s="43">
        <v>0</v>
      </c>
      <c r="T24" s="43">
        <v>-0.03</v>
      </c>
      <c r="U24" s="43">
        <v>0.02</v>
      </c>
      <c r="V24" s="43">
        <v>0</v>
      </c>
      <c r="W24" s="43" t="s">
        <v>406</v>
      </c>
      <c r="X24" s="43" t="s">
        <v>406</v>
      </c>
      <c r="Y24" s="43" t="s">
        <v>406</v>
      </c>
      <c r="Z24" s="43" t="s">
        <v>406</v>
      </c>
      <c r="AA24" s="87">
        <v>18</v>
      </c>
      <c r="AB24" t="s">
        <v>91</v>
      </c>
      <c r="AC24" s="89">
        <f t="shared" si="0"/>
        <v>0.78260869565217395</v>
      </c>
      <c r="AD24" t="s">
        <v>91</v>
      </c>
      <c r="AE24" s="200">
        <f t="shared" si="1"/>
        <v>5.4753823065092294E-3</v>
      </c>
      <c r="AF24" s="43">
        <f t="shared" si="2"/>
        <v>1.0536562703190214E-2</v>
      </c>
    </row>
    <row r="25" spans="1:41">
      <c r="A25">
        <v>27</v>
      </c>
      <c r="B25" t="s">
        <v>93</v>
      </c>
      <c r="C25" s="43">
        <v>4.6094410900713659E-3</v>
      </c>
      <c r="D25" s="43">
        <v>-8.5651514432283117E-3</v>
      </c>
      <c r="E25" s="43">
        <v>-1.7173016822898224E-3</v>
      </c>
      <c r="F25" s="43">
        <v>-4.8496025864571031E-3</v>
      </c>
      <c r="G25" s="43" t="s">
        <v>406</v>
      </c>
      <c r="H25" s="43">
        <v>0</v>
      </c>
      <c r="I25" s="43">
        <v>0.01</v>
      </c>
      <c r="J25" s="43">
        <v>0</v>
      </c>
      <c r="K25" s="43">
        <v>-2.0108923334729786E-2</v>
      </c>
      <c r="L25" s="43">
        <v>1.5945330296127564E-2</v>
      </c>
      <c r="M25" s="43">
        <v>1.8670649738610904E-3</v>
      </c>
      <c r="N25" s="43" t="s">
        <v>406</v>
      </c>
      <c r="O25" s="43">
        <v>5.7142857142857141E-2</v>
      </c>
      <c r="P25" s="43">
        <v>7.2582108510252223E-4</v>
      </c>
      <c r="Q25" s="43">
        <v>1.2177442737025224E-2</v>
      </c>
      <c r="R25" s="43">
        <v>2.2336769759450172E-2</v>
      </c>
      <c r="S25" s="43">
        <v>0</v>
      </c>
      <c r="T25" s="43">
        <v>-0.02</v>
      </c>
      <c r="U25" s="43">
        <v>0.01</v>
      </c>
      <c r="V25" s="43">
        <v>0.01</v>
      </c>
      <c r="W25" s="43">
        <v>-5.0377833753148613E-3</v>
      </c>
      <c r="X25" s="43">
        <v>-4.6948356807511738E-3</v>
      </c>
      <c r="Y25" s="43">
        <v>-3.9458850056369784E-3</v>
      </c>
      <c r="Z25" s="43">
        <v>-1.2970969734403953E-2</v>
      </c>
      <c r="AA25" s="87">
        <v>22</v>
      </c>
      <c r="AB25" t="s">
        <v>93</v>
      </c>
      <c r="AC25" s="89">
        <f t="shared" si="0"/>
        <v>0.95652173913043481</v>
      </c>
      <c r="AD25" t="s">
        <v>93</v>
      </c>
      <c r="AE25" s="200">
        <f t="shared" si="1"/>
        <v>4.6290556640525239E-3</v>
      </c>
      <c r="AF25" s="43">
        <f t="shared" si="2"/>
        <v>1.6321359103592566E-2</v>
      </c>
    </row>
    <row r="26" spans="1:41">
      <c r="A26">
        <v>29</v>
      </c>
      <c r="B26" t="s">
        <v>97</v>
      </c>
      <c r="C26" s="43">
        <v>3.1526473071819211E-3</v>
      </c>
      <c r="D26" s="43">
        <v>1.2355220907231653E-2</v>
      </c>
      <c r="E26" s="43">
        <v>-1.2892709784465078E-2</v>
      </c>
      <c r="F26" s="43">
        <v>1.59724858718009E-2</v>
      </c>
      <c r="G26" s="43">
        <v>0</v>
      </c>
      <c r="H26" s="43">
        <v>0.02</v>
      </c>
      <c r="I26" s="43">
        <v>0.01</v>
      </c>
      <c r="J26" s="43" t="s">
        <v>406</v>
      </c>
      <c r="K26" s="43">
        <v>-4.8016701461377868E-2</v>
      </c>
      <c r="L26" s="43" t="s">
        <v>406</v>
      </c>
      <c r="M26" s="43">
        <v>0</v>
      </c>
      <c r="N26" s="43" t="s">
        <v>406</v>
      </c>
      <c r="O26" s="43" t="s">
        <v>406</v>
      </c>
      <c r="P26" s="43">
        <v>1.1333914559721011E-2</v>
      </c>
      <c r="Q26" s="43">
        <v>2.6359143327841845E-2</v>
      </c>
      <c r="R26" s="43">
        <v>1.6129032258064516E-2</v>
      </c>
      <c r="S26" s="43">
        <v>0.02</v>
      </c>
      <c r="T26" s="43">
        <v>0.04</v>
      </c>
      <c r="U26" s="43">
        <v>0.06</v>
      </c>
      <c r="V26" s="43">
        <v>0.01</v>
      </c>
      <c r="W26" s="43">
        <v>2.5104602510460251E-2</v>
      </c>
      <c r="X26" s="43">
        <v>3.3783783783783786E-2</v>
      </c>
      <c r="Y26" s="43">
        <v>9.5930232558139539E-2</v>
      </c>
      <c r="Z26" s="43">
        <v>0.11827956989247312</v>
      </c>
      <c r="AA26" s="87">
        <v>20</v>
      </c>
      <c r="AB26" t="s">
        <v>97</v>
      </c>
      <c r="AC26" s="89">
        <f t="shared" si="0"/>
        <v>0.86956521739130432</v>
      </c>
      <c r="AD26" t="s">
        <v>97</v>
      </c>
      <c r="AE26" s="200">
        <f t="shared" si="1"/>
        <v>2.1905095248258549E-2</v>
      </c>
      <c r="AF26" s="43">
        <f t="shared" si="2"/>
        <v>3.901104823669805E-2</v>
      </c>
    </row>
    <row r="27" spans="1:41">
      <c r="A27">
        <v>30</v>
      </c>
      <c r="B27" t="s">
        <v>99</v>
      </c>
      <c r="C27" s="43">
        <v>1.934603940223234E-2</v>
      </c>
      <c r="D27" s="43">
        <v>1.9071133078363632E-2</v>
      </c>
      <c r="E27" s="43">
        <v>6.4416518801291072E-3</v>
      </c>
      <c r="F27" s="43">
        <v>6.4228373654482505E-3</v>
      </c>
      <c r="G27" s="43">
        <v>0.01</v>
      </c>
      <c r="H27" s="43">
        <v>0.01</v>
      </c>
      <c r="I27" s="43">
        <v>0.01</v>
      </c>
      <c r="J27" s="43">
        <v>0.03</v>
      </c>
      <c r="K27" s="43">
        <v>-4.2105263157894736E-2</v>
      </c>
      <c r="L27" s="43" t="s">
        <v>406</v>
      </c>
      <c r="M27" s="43">
        <v>1.8055899084837991E-2</v>
      </c>
      <c r="N27" s="43" t="s">
        <v>406</v>
      </c>
      <c r="O27" s="43">
        <v>3.1963470319634701E-2</v>
      </c>
      <c r="P27" s="43">
        <v>-1.6796136888515641E-3</v>
      </c>
      <c r="Q27" s="43">
        <v>1.8960593946316391E-2</v>
      </c>
      <c r="R27" s="43">
        <v>2.4553571428571428E-2</v>
      </c>
      <c r="S27" s="43" t="s">
        <v>406</v>
      </c>
      <c r="T27" s="43" t="s">
        <v>406</v>
      </c>
      <c r="U27" s="43" t="s">
        <v>406</v>
      </c>
      <c r="V27" s="43">
        <v>0.03</v>
      </c>
      <c r="W27" s="43">
        <v>1.6883116883116882E-2</v>
      </c>
      <c r="X27" s="43">
        <v>-1.3150371640937679E-2</v>
      </c>
      <c r="Y27" s="43" t="s">
        <v>406</v>
      </c>
      <c r="Z27" s="43">
        <v>8.45213849287169E-2</v>
      </c>
      <c r="AA27" s="87">
        <v>18</v>
      </c>
      <c r="AB27" t="s">
        <v>99</v>
      </c>
      <c r="AC27" s="89">
        <f t="shared" si="0"/>
        <v>0.78260869565217395</v>
      </c>
      <c r="AD27" t="s">
        <v>99</v>
      </c>
      <c r="AE27" s="200">
        <f t="shared" si="1"/>
        <v>1.5435372526268632E-2</v>
      </c>
      <c r="AF27" s="43">
        <f t="shared" si="2"/>
        <v>2.5338945743690396E-2</v>
      </c>
    </row>
    <row r="28" spans="1:41">
      <c r="A28">
        <v>31</v>
      </c>
      <c r="B28" t="s">
        <v>101</v>
      </c>
      <c r="C28" s="43" t="s">
        <v>406</v>
      </c>
      <c r="D28" s="43" t="s">
        <v>406</v>
      </c>
      <c r="E28" s="43" t="s">
        <v>406</v>
      </c>
      <c r="F28" s="43" t="s">
        <v>406</v>
      </c>
      <c r="G28" s="43" t="s">
        <v>406</v>
      </c>
      <c r="H28" s="43" t="s">
        <v>406</v>
      </c>
      <c r="I28" s="43">
        <v>0.01</v>
      </c>
      <c r="J28" s="43">
        <v>-0.01</v>
      </c>
      <c r="K28" s="43">
        <v>-0.10122358175750834</v>
      </c>
      <c r="L28" s="43" t="s">
        <v>406</v>
      </c>
      <c r="M28" s="43">
        <v>1.4619883040935672E-2</v>
      </c>
      <c r="N28" s="43" t="s">
        <v>406</v>
      </c>
      <c r="O28" s="43" t="s">
        <v>406</v>
      </c>
      <c r="P28" s="43">
        <v>2.5454545454545456E-3</v>
      </c>
      <c r="Q28" s="43">
        <v>2.9459241323648102E-2</v>
      </c>
      <c r="R28" s="43">
        <v>1.2263668880940215E-2</v>
      </c>
      <c r="S28" s="43" t="s">
        <v>406</v>
      </c>
      <c r="T28" s="43" t="s">
        <v>406</v>
      </c>
      <c r="U28" s="43" t="s">
        <v>406</v>
      </c>
      <c r="V28" s="43">
        <v>0.01</v>
      </c>
      <c r="W28" s="43" t="s">
        <v>406</v>
      </c>
      <c r="X28" s="43">
        <v>-4.6439628482972138E-2</v>
      </c>
      <c r="Y28" s="43">
        <v>-4.6625766871165646E-2</v>
      </c>
      <c r="Z28" s="43">
        <v>-3.8359788359788358E-2</v>
      </c>
      <c r="AA28" s="87">
        <v>11</v>
      </c>
      <c r="AB28" t="s">
        <v>101</v>
      </c>
      <c r="AC28" s="89">
        <f t="shared" si="0"/>
        <v>0.47826086956521741</v>
      </c>
      <c r="AD28" t="s">
        <v>101</v>
      </c>
      <c r="AE28" s="200">
        <f t="shared" si="1"/>
        <v>-1.488731978913236E-2</v>
      </c>
      <c r="AF28" s="43">
        <f t="shared" si="2"/>
        <v>3.892145641417414E-2</v>
      </c>
    </row>
    <row r="29" spans="1:41">
      <c r="C29" s="249" t="s">
        <v>397</v>
      </c>
      <c r="D29" s="249" t="s">
        <v>398</v>
      </c>
      <c r="E29" s="249" t="s">
        <v>399</v>
      </c>
      <c r="F29" s="249" t="s">
        <v>400</v>
      </c>
      <c r="G29" s="249" t="s">
        <v>401</v>
      </c>
      <c r="H29" s="249" t="s">
        <v>405</v>
      </c>
      <c r="I29" s="249" t="s">
        <v>402</v>
      </c>
      <c r="J29" s="249" t="s">
        <v>429</v>
      </c>
      <c r="K29" s="249" t="s">
        <v>430</v>
      </c>
      <c r="L29" s="249" t="s">
        <v>431</v>
      </c>
      <c r="M29" s="249" t="s">
        <v>408</v>
      </c>
      <c r="N29" s="249" t="s">
        <v>409</v>
      </c>
      <c r="O29" s="249" t="s">
        <v>432</v>
      </c>
      <c r="P29" s="249" t="s">
        <v>433</v>
      </c>
      <c r="Q29" s="249" t="s">
        <v>412</v>
      </c>
      <c r="R29" s="249" t="s">
        <v>413</v>
      </c>
      <c r="S29" s="249" t="s">
        <v>434</v>
      </c>
      <c r="T29" s="249" t="s">
        <v>435</v>
      </c>
      <c r="U29" s="249" t="s">
        <v>436</v>
      </c>
      <c r="V29" s="249" t="s">
        <v>437</v>
      </c>
      <c r="W29" s="249" t="s">
        <v>438</v>
      </c>
      <c r="X29" s="249" t="s">
        <v>439</v>
      </c>
      <c r="Y29" s="249" t="s">
        <v>440</v>
      </c>
      <c r="Z29" s="249" t="s">
        <v>441</v>
      </c>
      <c r="AA29" s="249"/>
      <c r="AB29" s="249"/>
      <c r="AC29" s="249"/>
      <c r="AD29"/>
      <c r="AE29" s="200"/>
      <c r="AF29" s="43"/>
    </row>
    <row r="30" spans="1:41" s="16" customFormat="1">
      <c r="A30" s="16">
        <v>32</v>
      </c>
      <c r="B30" s="16" t="s">
        <v>103</v>
      </c>
      <c r="C30" s="46">
        <v>3.688085558514554E-2</v>
      </c>
      <c r="D30" s="46">
        <v>2.6500716907586642E-2</v>
      </c>
      <c r="E30" s="46">
        <v>2.2701250706022705E-2</v>
      </c>
      <c r="F30" s="46">
        <v>3.0317375993270074E-2</v>
      </c>
      <c r="G30" s="46">
        <v>0.02</v>
      </c>
      <c r="H30" s="46">
        <v>0.01</v>
      </c>
      <c r="I30" s="46">
        <v>0.63</v>
      </c>
      <c r="J30" s="46">
        <v>0.93</v>
      </c>
      <c r="K30" s="46">
        <v>0.65903307888040707</v>
      </c>
      <c r="L30" s="46">
        <v>0.30344827586206896</v>
      </c>
      <c r="M30" s="46">
        <v>0.69417040358744397</v>
      </c>
      <c r="N30" s="46" t="s">
        <v>406</v>
      </c>
      <c r="O30" s="46" t="s">
        <v>406</v>
      </c>
      <c r="P30" s="46">
        <v>1.2192028985507246</v>
      </c>
      <c r="Q30" s="46" t="s">
        <v>406</v>
      </c>
      <c r="R30" s="46">
        <v>0.26683937823834197</v>
      </c>
      <c r="S30" s="46">
        <v>1.0900000000000001</v>
      </c>
      <c r="T30" s="46">
        <v>0.09</v>
      </c>
      <c r="U30" s="46">
        <v>0.21</v>
      </c>
      <c r="V30" s="46">
        <v>1.26</v>
      </c>
      <c r="W30" s="46">
        <v>0.24673784104389088</v>
      </c>
      <c r="X30" s="46">
        <v>0.50907519446845284</v>
      </c>
      <c r="Y30" s="46">
        <v>0.99018087855297154</v>
      </c>
      <c r="Z30" s="46">
        <v>0.83931484502446985</v>
      </c>
      <c r="AA30" s="251">
        <v>21</v>
      </c>
      <c r="AB30" s="16" t="s">
        <v>103</v>
      </c>
      <c r="AC30" s="254">
        <f t="shared" si="0"/>
        <v>0.91304347826086951</v>
      </c>
      <c r="AD30" s="16" t="s">
        <v>103</v>
      </c>
      <c r="AE30" s="243">
        <f t="shared" ref="AE30:AE49" si="3">AVERAGE(C30,D30,E30,F30,G30,H30,I30,J30,K30,L30,M30,N30,O30,P30,Q30,R30,U30,V30,X30,Y30,Z30)</f>
        <v>0.48098139735316142</v>
      </c>
      <c r="AF30" s="46">
        <f t="shared" ref="AF30:AF49" si="4">STDEV(C30,D30,E30,F30,G30,H30,I30,J30,K30,L30,M30,N30,O30,P30,Q30,R30,U30,V30,X30,Y30,Z30)</f>
        <v>0.43678795459482628</v>
      </c>
      <c r="AG30" s="244"/>
      <c r="AH30" s="244"/>
      <c r="AI30" s="244"/>
      <c r="AJ30" s="244"/>
      <c r="AK30" s="244"/>
      <c r="AL30" s="244"/>
      <c r="AM30" s="244"/>
      <c r="AN30" s="244"/>
      <c r="AO30" s="244"/>
    </row>
    <row r="31" spans="1:41" s="16" customFormat="1">
      <c r="A31" s="255"/>
      <c r="B31" s="255"/>
      <c r="C31" s="259" t="s">
        <v>397</v>
      </c>
      <c r="D31" s="259" t="s">
        <v>398</v>
      </c>
      <c r="E31" s="259" t="s">
        <v>399</v>
      </c>
      <c r="F31" s="259" t="s">
        <v>400</v>
      </c>
      <c r="G31" s="259" t="s">
        <v>401</v>
      </c>
      <c r="H31" s="259" t="s">
        <v>405</v>
      </c>
      <c r="I31" s="259" t="s">
        <v>402</v>
      </c>
      <c r="J31" s="259" t="s">
        <v>429</v>
      </c>
      <c r="K31" s="259" t="s">
        <v>430</v>
      </c>
      <c r="L31" s="259" t="s">
        <v>431</v>
      </c>
      <c r="M31" s="259" t="s">
        <v>408</v>
      </c>
      <c r="N31" s="259" t="s">
        <v>409</v>
      </c>
      <c r="O31" s="259" t="s">
        <v>432</v>
      </c>
      <c r="P31" s="259" t="s">
        <v>433</v>
      </c>
      <c r="Q31" s="259" t="s">
        <v>412</v>
      </c>
      <c r="R31" s="259" t="s">
        <v>413</v>
      </c>
      <c r="S31" s="259" t="s">
        <v>434</v>
      </c>
      <c r="T31" s="259" t="s">
        <v>435</v>
      </c>
      <c r="U31" s="259" t="s">
        <v>436</v>
      </c>
      <c r="V31" s="259" t="s">
        <v>437</v>
      </c>
      <c r="W31" s="259" t="s">
        <v>438</v>
      </c>
      <c r="X31" s="259" t="s">
        <v>439</v>
      </c>
      <c r="Y31" s="259" t="s">
        <v>440</v>
      </c>
      <c r="Z31" s="259" t="s">
        <v>441</v>
      </c>
      <c r="AA31" s="256"/>
      <c r="AB31" s="256"/>
      <c r="AC31" s="256"/>
      <c r="AD31" s="255"/>
      <c r="AE31" s="257"/>
      <c r="AF31" s="258"/>
      <c r="AG31" s="255"/>
      <c r="AH31" s="255"/>
      <c r="AI31" s="255"/>
      <c r="AJ31" s="255"/>
      <c r="AK31" s="255"/>
      <c r="AL31" s="255"/>
      <c r="AM31" s="255"/>
      <c r="AN31" s="255"/>
      <c r="AO31" s="255"/>
    </row>
    <row r="32" spans="1:41">
      <c r="A32">
        <v>33</v>
      </c>
      <c r="B32" t="s">
        <v>105</v>
      </c>
      <c r="C32" s="43" t="s">
        <v>406</v>
      </c>
      <c r="D32" s="43" t="s">
        <v>406</v>
      </c>
      <c r="E32" s="43" t="s">
        <v>406</v>
      </c>
      <c r="F32" s="43" t="s">
        <v>406</v>
      </c>
      <c r="G32" s="43" t="s">
        <v>406</v>
      </c>
      <c r="H32" s="43">
        <v>0.15</v>
      </c>
      <c r="I32" s="43">
        <v>0.32</v>
      </c>
      <c r="J32" s="43" t="s">
        <v>406</v>
      </c>
      <c r="K32" s="43"/>
      <c r="L32" s="43" t="s">
        <v>406</v>
      </c>
      <c r="M32" s="43">
        <v>0.43288590604026844</v>
      </c>
      <c r="N32" s="43" t="s">
        <v>406</v>
      </c>
      <c r="O32" s="43">
        <v>0.5</v>
      </c>
      <c r="P32" s="43" t="s">
        <v>406</v>
      </c>
      <c r="Q32" s="43" t="s">
        <v>406</v>
      </c>
      <c r="R32" s="43" t="s">
        <v>406</v>
      </c>
      <c r="S32" s="43" t="s">
        <v>406</v>
      </c>
      <c r="T32" s="43" t="s">
        <v>406</v>
      </c>
      <c r="U32" s="43">
        <v>0.38</v>
      </c>
      <c r="V32" s="43" t="s">
        <v>406</v>
      </c>
      <c r="W32" s="43" t="s">
        <v>406</v>
      </c>
      <c r="X32" s="43" t="s">
        <v>406</v>
      </c>
      <c r="Y32" s="43" t="s">
        <v>406</v>
      </c>
      <c r="Z32" s="43" t="s">
        <v>406</v>
      </c>
      <c r="AA32" s="87">
        <v>5</v>
      </c>
      <c r="AB32" t="s">
        <v>105</v>
      </c>
      <c r="AC32" s="89">
        <f t="shared" si="0"/>
        <v>0.21739130434782608</v>
      </c>
      <c r="AD32" t="s">
        <v>105</v>
      </c>
      <c r="AE32" s="200">
        <f t="shared" si="3"/>
        <v>0.35657718120805371</v>
      </c>
      <c r="AF32" s="43">
        <f t="shared" si="4"/>
        <v>0.13318575079273523</v>
      </c>
    </row>
    <row r="33" spans="1:41">
      <c r="A33">
        <v>34</v>
      </c>
      <c r="B33" t="s">
        <v>107</v>
      </c>
      <c r="C33" s="43">
        <v>2.0959273706146241E-3</v>
      </c>
      <c r="D33" s="43">
        <v>-1.054895290887601E-3</v>
      </c>
      <c r="E33" s="43">
        <v>-5.9020328572051244E-3</v>
      </c>
      <c r="F33" s="43">
        <v>-5.5375685761386738E-3</v>
      </c>
      <c r="G33" s="43" t="s">
        <v>406</v>
      </c>
      <c r="H33" s="43">
        <v>0</v>
      </c>
      <c r="I33" s="43">
        <v>0.01</v>
      </c>
      <c r="J33" s="43">
        <v>0.01</v>
      </c>
      <c r="K33" s="43">
        <v>-5.3516819571865444E-2</v>
      </c>
      <c r="L33" s="43">
        <v>1.6528925619834711E-2</v>
      </c>
      <c r="M33" s="43">
        <v>1.1928429423459244E-2</v>
      </c>
      <c r="N33" s="43" t="s">
        <v>406</v>
      </c>
      <c r="O33" s="43">
        <v>-2.4390243902439025E-2</v>
      </c>
      <c r="P33" s="43">
        <v>1.5860428231562252E-3</v>
      </c>
      <c r="Q33" s="43">
        <v>4.6801872074882997E-3</v>
      </c>
      <c r="R33" s="43">
        <v>4.6911649726348714E-3</v>
      </c>
      <c r="S33" s="43">
        <v>-0.01</v>
      </c>
      <c r="T33" s="43">
        <v>-0.01</v>
      </c>
      <c r="U33" s="43">
        <v>0.02</v>
      </c>
      <c r="V33" s="43">
        <v>-0.01</v>
      </c>
      <c r="W33" s="43">
        <v>-2.9498525073746312E-3</v>
      </c>
      <c r="X33" s="43" t="s">
        <v>406</v>
      </c>
      <c r="Y33" s="43" t="s">
        <v>406</v>
      </c>
      <c r="Z33" s="43" t="s">
        <v>406</v>
      </c>
      <c r="AA33" s="87">
        <v>19</v>
      </c>
      <c r="AB33" t="s">
        <v>107</v>
      </c>
      <c r="AC33" s="89">
        <f t="shared" si="0"/>
        <v>0.82608695652173914</v>
      </c>
      <c r="AD33" t="s">
        <v>107</v>
      </c>
      <c r="AE33" s="200">
        <f t="shared" si="3"/>
        <v>-1.1806801738342429E-3</v>
      </c>
      <c r="AF33" s="43">
        <f t="shared" si="4"/>
        <v>1.7643797362876038E-2</v>
      </c>
    </row>
    <row r="34" spans="1:41">
      <c r="A34">
        <v>35</v>
      </c>
      <c r="B34" t="s">
        <v>109</v>
      </c>
      <c r="C34" s="43">
        <v>6.7168965675004728E-3</v>
      </c>
      <c r="D34" s="43">
        <v>-3.012968920060902E-3</v>
      </c>
      <c r="E34" s="43">
        <v>-1.0092381044913309E-3</v>
      </c>
      <c r="F34" s="43">
        <v>1.475898956381141E-3</v>
      </c>
      <c r="G34" s="43">
        <v>0.02</v>
      </c>
      <c r="H34" s="43">
        <v>0.01</v>
      </c>
      <c r="I34" s="43">
        <v>-0.01</v>
      </c>
      <c r="J34" s="43">
        <v>0.06</v>
      </c>
      <c r="K34" s="43">
        <v>-4.9751243781094526E-3</v>
      </c>
      <c r="L34" s="43">
        <v>1.9230769230769232E-2</v>
      </c>
      <c r="M34" s="43">
        <v>6.41025641025641E-3</v>
      </c>
      <c r="N34" s="43" t="s">
        <v>406</v>
      </c>
      <c r="O34" s="43" t="s">
        <v>406</v>
      </c>
      <c r="P34" s="43">
        <v>2.8135048231511255E-3</v>
      </c>
      <c r="Q34" s="43">
        <v>6.672226855713094E-3</v>
      </c>
      <c r="R34" s="43">
        <v>-5.8528428093645481E-3</v>
      </c>
      <c r="S34" s="43">
        <v>0.02</v>
      </c>
      <c r="T34" s="43">
        <v>-0.01</v>
      </c>
      <c r="U34" s="43">
        <v>-0.02</v>
      </c>
      <c r="V34" s="43">
        <v>0.02</v>
      </c>
      <c r="W34" s="43" t="s">
        <v>406</v>
      </c>
      <c r="X34" s="43">
        <v>-3.4146341463414637E-2</v>
      </c>
      <c r="Y34" s="43">
        <v>2.1367521367521368E-2</v>
      </c>
      <c r="Z34" s="43" t="s">
        <v>406</v>
      </c>
      <c r="AA34" s="87">
        <v>20</v>
      </c>
      <c r="AB34" t="s">
        <v>109</v>
      </c>
      <c r="AC34" s="89">
        <f t="shared" si="0"/>
        <v>0.86956521739130432</v>
      </c>
      <c r="AD34" t="s">
        <v>109</v>
      </c>
      <c r="AE34" s="200">
        <f t="shared" si="3"/>
        <v>5.3161421408806659E-3</v>
      </c>
      <c r="AF34" s="43">
        <f t="shared" si="4"/>
        <v>1.9842892399292964E-2</v>
      </c>
    </row>
    <row r="35" spans="1:41">
      <c r="A35">
        <v>36</v>
      </c>
      <c r="B35" t="s">
        <v>111</v>
      </c>
      <c r="C35" s="43">
        <v>6.410914333296856E-4</v>
      </c>
      <c r="D35" s="43">
        <v>-1.6037745305359137E-3</v>
      </c>
      <c r="E35" s="43">
        <v>8.3621926772619139E-4</v>
      </c>
      <c r="F35" s="43">
        <v>-3.4531745684550266E-4</v>
      </c>
      <c r="G35" s="43">
        <v>0.01</v>
      </c>
      <c r="H35" s="43">
        <v>0.01</v>
      </c>
      <c r="I35" s="43">
        <v>0.02</v>
      </c>
      <c r="J35" s="43">
        <v>0.02</v>
      </c>
      <c r="K35" s="43">
        <v>-1.9118428040361127E-2</v>
      </c>
      <c r="L35" s="43">
        <v>3.6585365853658534E-2</v>
      </c>
      <c r="M35" s="43">
        <v>3.2511687207819807E-2</v>
      </c>
      <c r="N35" s="43" t="s">
        <v>406</v>
      </c>
      <c r="O35" s="43">
        <v>8.8495575221238937E-3</v>
      </c>
      <c r="P35" s="43">
        <v>1.6762117614191926E-3</v>
      </c>
      <c r="Q35" s="43">
        <v>2.5070510811657787E-3</v>
      </c>
      <c r="R35" s="43">
        <v>5.7833859095688745E-3</v>
      </c>
      <c r="S35" s="43">
        <v>0.01</v>
      </c>
      <c r="T35" s="43">
        <v>0.01</v>
      </c>
      <c r="U35" s="43">
        <v>0</v>
      </c>
      <c r="V35" s="43">
        <v>0</v>
      </c>
      <c r="W35" s="43">
        <v>2.1052631578947368E-2</v>
      </c>
      <c r="X35" s="43">
        <v>-4.6125461254612546E-3</v>
      </c>
      <c r="Y35" s="43">
        <v>-1.610305958132045E-2</v>
      </c>
      <c r="Z35" s="43">
        <v>0</v>
      </c>
      <c r="AA35" s="87">
        <v>23</v>
      </c>
      <c r="AB35" t="s">
        <v>111</v>
      </c>
      <c r="AC35" s="89">
        <f t="shared" si="0"/>
        <v>1</v>
      </c>
      <c r="AD35" t="s">
        <v>111</v>
      </c>
      <c r="AE35" s="200">
        <f t="shared" si="3"/>
        <v>5.3803722151143851E-3</v>
      </c>
      <c r="AF35" s="43">
        <f t="shared" si="4"/>
        <v>1.3740619587548424E-2</v>
      </c>
    </row>
    <row r="36" spans="1:41">
      <c r="A36">
        <v>37</v>
      </c>
      <c r="B36" t="s">
        <v>113</v>
      </c>
      <c r="C36" s="43" t="s">
        <v>406</v>
      </c>
      <c r="D36" s="43">
        <v>-4.8055967185530639E-3</v>
      </c>
      <c r="E36" s="43">
        <v>-6.6490159226178661E-3</v>
      </c>
      <c r="F36" s="43" t="s">
        <v>406</v>
      </c>
      <c r="G36" s="43">
        <v>0.18</v>
      </c>
      <c r="H36" s="43" t="s">
        <v>406</v>
      </c>
      <c r="I36" s="43">
        <v>0.01</v>
      </c>
      <c r="J36" s="43">
        <v>0.04</v>
      </c>
      <c r="K36" s="43">
        <v>-8.8616223585548746E-3</v>
      </c>
      <c r="L36" s="43">
        <v>-8.1818181818181818E-2</v>
      </c>
      <c r="M36" s="43">
        <v>1.2232415902140673E-2</v>
      </c>
      <c r="N36" s="43" t="s">
        <v>406</v>
      </c>
      <c r="O36" s="43" t="s">
        <v>406</v>
      </c>
      <c r="P36" s="43">
        <v>3.6391993761372499E-3</v>
      </c>
      <c r="Q36" s="43">
        <v>2.0833333333333332E-2</v>
      </c>
      <c r="R36" s="43">
        <v>2.2044088176352707E-2</v>
      </c>
      <c r="S36" s="43">
        <v>0</v>
      </c>
      <c r="T36" s="43" t="s">
        <v>406</v>
      </c>
      <c r="U36" s="43">
        <v>0.04</v>
      </c>
      <c r="V36" s="43">
        <v>0.01</v>
      </c>
      <c r="W36" s="43" t="s">
        <v>406</v>
      </c>
      <c r="X36" s="43">
        <v>5.6537102473498231E-3</v>
      </c>
      <c r="Y36" s="43">
        <v>1.9349845201238391E-2</v>
      </c>
      <c r="Z36" s="43">
        <v>3.4710743801652892E-2</v>
      </c>
      <c r="AA36" s="87">
        <v>17</v>
      </c>
      <c r="AB36" t="s">
        <v>113</v>
      </c>
      <c r="AC36" s="89">
        <f t="shared" si="0"/>
        <v>0.73913043478260865</v>
      </c>
      <c r="AD36" t="s">
        <v>113</v>
      </c>
      <c r="AE36" s="200">
        <f t="shared" si="3"/>
        <v>1.8520557451268592E-2</v>
      </c>
      <c r="AF36" s="43">
        <f t="shared" si="4"/>
        <v>5.1540231329755791E-2</v>
      </c>
    </row>
    <row r="37" spans="1:41">
      <c r="A37">
        <v>38</v>
      </c>
      <c r="B37" t="s">
        <v>115</v>
      </c>
      <c r="C37" s="43">
        <v>3.9014631857592326E-3</v>
      </c>
      <c r="D37" s="43">
        <v>-2.5505584473896937E-2</v>
      </c>
      <c r="E37" s="43">
        <v>2.6431408203343677E-3</v>
      </c>
      <c r="F37" s="43">
        <v>-3.8369169812671202E-3</v>
      </c>
      <c r="G37" s="43" t="s">
        <v>406</v>
      </c>
      <c r="H37" s="43">
        <v>0.04</v>
      </c>
      <c r="I37" s="43" t="s">
        <v>406</v>
      </c>
      <c r="J37" s="43">
        <v>-0.02</v>
      </c>
      <c r="K37" s="43">
        <v>-4.4982698961937718E-2</v>
      </c>
      <c r="L37" s="43">
        <v>-9.1428571428571428E-2</v>
      </c>
      <c r="M37" s="43" t="s">
        <v>406</v>
      </c>
      <c r="N37" s="43" t="s">
        <v>406</v>
      </c>
      <c r="O37" s="43" t="s">
        <v>406</v>
      </c>
      <c r="P37" s="43">
        <v>2.3952095808383233E-3</v>
      </c>
      <c r="Q37" s="43">
        <v>2.617801047120419E-3</v>
      </c>
      <c r="R37" s="43">
        <v>3.3042394014962596E-2</v>
      </c>
      <c r="S37" s="43">
        <v>0.03</v>
      </c>
      <c r="T37" s="43" t="s">
        <v>406</v>
      </c>
      <c r="U37" s="43">
        <v>7.0000000000000007E-2</v>
      </c>
      <c r="V37" s="43">
        <v>0.04</v>
      </c>
      <c r="W37" s="43">
        <v>-2.8282828282828285E-2</v>
      </c>
      <c r="X37" s="43">
        <v>4.3683589138134596E-2</v>
      </c>
      <c r="Y37" s="43">
        <v>9.8236775818639793E-2</v>
      </c>
      <c r="Z37" s="43">
        <v>1.9174041297935103E-2</v>
      </c>
      <c r="AA37" s="87">
        <v>18</v>
      </c>
      <c r="AB37" t="s">
        <v>115</v>
      </c>
      <c r="AC37" s="89">
        <f t="shared" si="0"/>
        <v>0.78260869565217395</v>
      </c>
      <c r="AD37" t="s">
        <v>115</v>
      </c>
      <c r="AE37" s="200">
        <f t="shared" si="3"/>
        <v>1.0621290191128202E-2</v>
      </c>
      <c r="AF37" s="43">
        <f t="shared" si="4"/>
        <v>4.5310672790024376E-2</v>
      </c>
    </row>
    <row r="38" spans="1:41">
      <c r="A38">
        <v>39</v>
      </c>
      <c r="B38" t="s">
        <v>117</v>
      </c>
      <c r="C38" s="43">
        <v>-4.5268340921812335E-3</v>
      </c>
      <c r="D38" s="43">
        <v>4.4146157169214382E-3</v>
      </c>
      <c r="E38" s="43">
        <v>-6.2211479910819219E-5</v>
      </c>
      <c r="F38" s="43">
        <v>3.869741854434432E-3</v>
      </c>
      <c r="G38" s="43">
        <v>0.02</v>
      </c>
      <c r="H38" s="43">
        <v>0.01</v>
      </c>
      <c r="I38" s="43">
        <v>0.01</v>
      </c>
      <c r="J38" s="43">
        <v>-0.01</v>
      </c>
      <c r="K38" s="43">
        <v>-4.5871559633027525E-2</v>
      </c>
      <c r="L38" s="43">
        <v>-0.03</v>
      </c>
      <c r="M38" s="43">
        <v>1.935483870967742E-2</v>
      </c>
      <c r="N38" s="43" t="s">
        <v>406</v>
      </c>
      <c r="O38" s="43" t="s">
        <v>406</v>
      </c>
      <c r="P38" s="43">
        <v>0</v>
      </c>
      <c r="Q38" s="43">
        <v>5.7347670250896057E-3</v>
      </c>
      <c r="R38" s="43">
        <v>3.1586503948312993E-2</v>
      </c>
      <c r="S38" s="43">
        <v>0</v>
      </c>
      <c r="T38" s="43">
        <v>-0.02</v>
      </c>
      <c r="U38" s="43">
        <v>-0.04</v>
      </c>
      <c r="V38" s="43">
        <v>0</v>
      </c>
      <c r="W38" s="43" t="s">
        <v>406</v>
      </c>
      <c r="X38" s="43" t="s">
        <v>406</v>
      </c>
      <c r="Y38" s="43" t="s">
        <v>406</v>
      </c>
      <c r="Z38" s="43" t="s">
        <v>406</v>
      </c>
      <c r="AA38" s="87">
        <v>18</v>
      </c>
      <c r="AB38" t="s">
        <v>117</v>
      </c>
      <c r="AC38" s="89">
        <f t="shared" si="0"/>
        <v>0.78260869565217395</v>
      </c>
      <c r="AD38" t="s">
        <v>117</v>
      </c>
      <c r="AE38" s="200">
        <f t="shared" si="3"/>
        <v>-1.5937586219177307E-3</v>
      </c>
      <c r="AF38" s="43">
        <f t="shared" si="4"/>
        <v>2.1171873347357654E-2</v>
      </c>
    </row>
    <row r="39" spans="1:41">
      <c r="C39" s="259" t="s">
        <v>397</v>
      </c>
      <c r="D39" s="259" t="s">
        <v>398</v>
      </c>
      <c r="E39" s="259" t="s">
        <v>399</v>
      </c>
      <c r="F39" s="259" t="s">
        <v>400</v>
      </c>
      <c r="G39" s="259" t="s">
        <v>401</v>
      </c>
      <c r="H39" s="259" t="s">
        <v>405</v>
      </c>
      <c r="I39" s="259" t="s">
        <v>402</v>
      </c>
      <c r="J39" s="259" t="s">
        <v>429</v>
      </c>
      <c r="K39" s="259" t="s">
        <v>430</v>
      </c>
      <c r="L39" s="259" t="s">
        <v>431</v>
      </c>
      <c r="M39" s="259" t="s">
        <v>408</v>
      </c>
      <c r="N39" s="259" t="s">
        <v>409</v>
      </c>
      <c r="O39" s="259" t="s">
        <v>432</v>
      </c>
      <c r="P39" s="259" t="s">
        <v>433</v>
      </c>
      <c r="Q39" s="259" t="s">
        <v>412</v>
      </c>
      <c r="R39" s="259" t="s">
        <v>413</v>
      </c>
      <c r="S39" s="259" t="s">
        <v>434</v>
      </c>
      <c r="T39" s="259" t="s">
        <v>435</v>
      </c>
      <c r="U39" s="259" t="s">
        <v>436</v>
      </c>
      <c r="V39" s="259" t="s">
        <v>437</v>
      </c>
      <c r="W39" s="259" t="s">
        <v>438</v>
      </c>
      <c r="X39" s="259" t="s">
        <v>439</v>
      </c>
      <c r="Y39" s="259" t="s">
        <v>440</v>
      </c>
      <c r="Z39" s="259" t="s">
        <v>441</v>
      </c>
      <c r="AB39"/>
      <c r="AC39" s="89"/>
      <c r="AD39"/>
      <c r="AE39" s="200"/>
      <c r="AF39" s="43"/>
    </row>
    <row r="40" spans="1:41" s="16" customFormat="1">
      <c r="A40" s="16">
        <v>40</v>
      </c>
      <c r="B40" s="16" t="s">
        <v>119</v>
      </c>
      <c r="C40" s="46">
        <v>0.94149960644941577</v>
      </c>
      <c r="D40" s="46">
        <v>1.0753535476783767</v>
      </c>
      <c r="E40" s="46">
        <v>0.96957422357386103</v>
      </c>
      <c r="F40" s="46">
        <v>0.91170288501717245</v>
      </c>
      <c r="G40" s="46" t="s">
        <v>406</v>
      </c>
      <c r="H40" s="46">
        <v>0.93</v>
      </c>
      <c r="I40" s="46">
        <v>0.74</v>
      </c>
      <c r="J40" s="46" t="s">
        <v>406</v>
      </c>
      <c r="K40" s="46">
        <v>0.75514403292181065</v>
      </c>
      <c r="L40" s="46" t="s">
        <v>406</v>
      </c>
      <c r="M40" s="46">
        <v>1.4037267080745341</v>
      </c>
      <c r="N40" s="46" t="s">
        <v>406</v>
      </c>
      <c r="O40" s="46" t="s">
        <v>406</v>
      </c>
      <c r="P40" s="46">
        <v>1.090114324142569</v>
      </c>
      <c r="Q40" s="46">
        <v>0.8418230563002681</v>
      </c>
      <c r="R40" s="46">
        <v>0.80790190735694822</v>
      </c>
      <c r="S40" s="46">
        <v>1.2</v>
      </c>
      <c r="T40" s="46">
        <v>0.96</v>
      </c>
      <c r="U40" s="46">
        <v>1</v>
      </c>
      <c r="V40" s="46">
        <v>1.5</v>
      </c>
      <c r="W40" s="46">
        <v>0.54229607250755285</v>
      </c>
      <c r="X40" s="46" t="s">
        <v>406</v>
      </c>
      <c r="Y40" s="46" t="s">
        <v>406</v>
      </c>
      <c r="Z40" s="46" t="s">
        <v>406</v>
      </c>
      <c r="AA40" s="251">
        <v>16</v>
      </c>
      <c r="AB40" s="16" t="s">
        <v>119</v>
      </c>
      <c r="AC40" s="254">
        <f t="shared" si="0"/>
        <v>0.69565217391304346</v>
      </c>
      <c r="AD40" s="16" t="s">
        <v>119</v>
      </c>
      <c r="AE40" s="243">
        <f t="shared" si="3"/>
        <v>0.99744925319345812</v>
      </c>
      <c r="AF40" s="46">
        <f t="shared" si="4"/>
        <v>0.22971538424676116</v>
      </c>
      <c r="AG40" s="244"/>
      <c r="AH40" s="244"/>
      <c r="AI40" s="244"/>
      <c r="AJ40" s="244"/>
      <c r="AK40" s="244"/>
      <c r="AL40" s="244"/>
      <c r="AM40" s="244"/>
      <c r="AN40" s="244"/>
      <c r="AO40" s="244"/>
    </row>
    <row r="41" spans="1:41">
      <c r="A41">
        <v>43</v>
      </c>
      <c r="B41" t="s">
        <v>125</v>
      </c>
      <c r="C41" s="43" t="s">
        <v>406</v>
      </c>
      <c r="D41" s="43" t="s">
        <v>406</v>
      </c>
      <c r="E41" s="43" t="s">
        <v>406</v>
      </c>
      <c r="F41" s="43" t="s">
        <v>406</v>
      </c>
      <c r="G41" s="43" t="s">
        <v>406</v>
      </c>
      <c r="H41" s="43" t="s">
        <v>406</v>
      </c>
      <c r="I41" s="43">
        <v>0.01</v>
      </c>
      <c r="J41" s="43">
        <v>0</v>
      </c>
      <c r="K41" s="43">
        <v>-1.7857142857142856E-2</v>
      </c>
      <c r="L41" s="43" t="s">
        <v>406</v>
      </c>
      <c r="M41" s="43">
        <v>-5.2192066805845511E-3</v>
      </c>
      <c r="N41" s="43" t="s">
        <v>406</v>
      </c>
      <c r="O41" s="43" t="s">
        <v>406</v>
      </c>
      <c r="P41" s="43">
        <v>-1.9607843137254902E-3</v>
      </c>
      <c r="Q41" s="43">
        <v>-1.9417475728155338E-2</v>
      </c>
      <c r="R41" s="43">
        <v>2.0338983050847456E-2</v>
      </c>
      <c r="S41" s="43" t="s">
        <v>406</v>
      </c>
      <c r="T41" s="43" t="s">
        <v>406</v>
      </c>
      <c r="U41" s="43">
        <v>-0.04</v>
      </c>
      <c r="V41" s="43" t="s">
        <v>406</v>
      </c>
      <c r="W41" s="43" t="s">
        <v>406</v>
      </c>
      <c r="X41" s="43" t="s">
        <v>406</v>
      </c>
      <c r="Y41" s="43">
        <v>-2.6455026455026454E-3</v>
      </c>
      <c r="Z41" s="43" t="s">
        <v>406</v>
      </c>
      <c r="AA41" s="87">
        <v>9</v>
      </c>
      <c r="AB41" t="s">
        <v>125</v>
      </c>
      <c r="AC41" s="89">
        <f t="shared" si="0"/>
        <v>0.39130434782608697</v>
      </c>
      <c r="AD41" t="s">
        <v>125</v>
      </c>
      <c r="AE41" s="200">
        <f t="shared" si="3"/>
        <v>-6.3067921304737137E-3</v>
      </c>
      <c r="AF41" s="43">
        <f t="shared" si="4"/>
        <v>1.7641191077881105E-2</v>
      </c>
      <c r="AG41" s="244"/>
      <c r="AH41" s="244"/>
      <c r="AI41" s="244"/>
      <c r="AJ41" s="244"/>
      <c r="AK41" s="244"/>
      <c r="AL41" s="244"/>
      <c r="AM41" s="244"/>
      <c r="AN41" s="244"/>
      <c r="AO41" s="244"/>
    </row>
    <row r="42" spans="1:41">
      <c r="A42">
        <v>45</v>
      </c>
      <c r="B42" t="s">
        <v>129</v>
      </c>
      <c r="C42" s="43">
        <v>6.4950093726586801E-4</v>
      </c>
      <c r="D42" s="43">
        <v>4.3174538305009941E-3</v>
      </c>
      <c r="E42" s="43">
        <v>-4.4691934604351169E-3</v>
      </c>
      <c r="F42" s="43">
        <v>-1.8153175409497896E-3</v>
      </c>
      <c r="G42" s="43" t="s">
        <v>406</v>
      </c>
      <c r="H42" s="43">
        <v>0.01</v>
      </c>
      <c r="I42" s="43">
        <v>0.01</v>
      </c>
      <c r="J42" s="43">
        <v>0.46</v>
      </c>
      <c r="K42" s="43">
        <v>0.28424657534246578</v>
      </c>
      <c r="L42" s="43" t="s">
        <v>406</v>
      </c>
      <c r="M42" s="43">
        <v>5.7660626029654036E-2</v>
      </c>
      <c r="N42" s="43" t="s">
        <v>406</v>
      </c>
      <c r="O42" s="43" t="s">
        <v>406</v>
      </c>
      <c r="P42" s="43">
        <v>6.628787878787879E-3</v>
      </c>
      <c r="Q42" s="43">
        <v>4.8872180451127817E-2</v>
      </c>
      <c r="R42" s="43">
        <v>5.3962900505902189E-2</v>
      </c>
      <c r="S42" s="43">
        <v>0.34</v>
      </c>
      <c r="T42" s="43">
        <v>0</v>
      </c>
      <c r="U42" s="43">
        <v>-0.01</v>
      </c>
      <c r="V42" s="43">
        <v>0.03</v>
      </c>
      <c r="W42" s="43">
        <v>2.2573363431151242E-2</v>
      </c>
      <c r="X42" s="43">
        <v>4.8132183908045974E-2</v>
      </c>
      <c r="Y42" s="43">
        <v>0.40829493087557606</v>
      </c>
      <c r="Z42" s="43">
        <v>0.21528998242530756</v>
      </c>
      <c r="AA42" s="87">
        <v>20</v>
      </c>
      <c r="AB42" t="s">
        <v>129</v>
      </c>
      <c r="AC42" s="89">
        <f t="shared" si="0"/>
        <v>0.86956521739130432</v>
      </c>
      <c r="AD42" t="s">
        <v>129</v>
      </c>
      <c r="AE42" s="200">
        <f t="shared" si="3"/>
        <v>9.5398271246073502E-2</v>
      </c>
      <c r="AF42" s="43">
        <f t="shared" si="4"/>
        <v>0.15061638808813002</v>
      </c>
      <c r="AG42" s="244"/>
      <c r="AH42" s="244"/>
      <c r="AI42" s="244"/>
      <c r="AJ42" s="244"/>
      <c r="AK42" s="244"/>
      <c r="AL42" s="244"/>
      <c r="AM42" s="244"/>
      <c r="AN42" s="244"/>
      <c r="AO42" s="244"/>
    </row>
    <row r="43" spans="1:41">
      <c r="A43">
        <v>47</v>
      </c>
      <c r="B43" t="s">
        <v>133</v>
      </c>
      <c r="C43" s="43">
        <v>-3.8530611404195502E-3</v>
      </c>
      <c r="D43" s="43">
        <v>3.7467981084408006E-2</v>
      </c>
      <c r="E43" s="43">
        <v>5.267130997559607E-3</v>
      </c>
      <c r="F43" s="43">
        <v>2.4316807623593364E-2</v>
      </c>
      <c r="G43" s="43" t="s">
        <v>406</v>
      </c>
      <c r="H43" s="43">
        <v>0.01</v>
      </c>
      <c r="I43" s="43">
        <v>0.03</v>
      </c>
      <c r="J43" s="43">
        <v>0.03</v>
      </c>
      <c r="K43" s="43" t="s">
        <v>406</v>
      </c>
      <c r="L43" s="43">
        <v>-7.1729957805907171E-2</v>
      </c>
      <c r="M43" s="43">
        <v>5.5679287305122498E-2</v>
      </c>
      <c r="N43" s="43" t="s">
        <v>406</v>
      </c>
      <c r="O43" s="43" t="s">
        <v>406</v>
      </c>
      <c r="P43" s="43">
        <v>4.7814910025706939E-2</v>
      </c>
      <c r="Q43" s="43">
        <v>4.0133779264214043E-3</v>
      </c>
      <c r="R43" s="43">
        <v>4.583333333333333E-2</v>
      </c>
      <c r="S43" s="43">
        <v>0.03</v>
      </c>
      <c r="T43" s="43">
        <v>-0.01</v>
      </c>
      <c r="U43" s="43">
        <v>0</v>
      </c>
      <c r="V43" s="43">
        <v>0.01</v>
      </c>
      <c r="W43" s="43">
        <v>-2.6410564225690276E-2</v>
      </c>
      <c r="X43" s="43">
        <v>2.4271844660194174E-2</v>
      </c>
      <c r="Y43" s="43">
        <v>-2.866779089376054E-2</v>
      </c>
      <c r="Z43" s="43">
        <v>7.2727272727272727E-3</v>
      </c>
      <c r="AA43" s="87">
        <v>20</v>
      </c>
      <c r="AB43" t="s">
        <v>133</v>
      </c>
      <c r="AC43" s="89">
        <f t="shared" si="0"/>
        <v>0.86956521739130432</v>
      </c>
      <c r="AD43" t="s">
        <v>133</v>
      </c>
      <c r="AE43" s="200">
        <f t="shared" si="3"/>
        <v>1.3393328846410547E-2</v>
      </c>
      <c r="AF43" s="43">
        <f t="shared" si="4"/>
        <v>3.0721082438204504E-2</v>
      </c>
      <c r="AG43" s="244"/>
      <c r="AH43" s="244"/>
      <c r="AI43" s="244"/>
      <c r="AJ43" s="244"/>
      <c r="AK43" s="244"/>
      <c r="AL43" s="244"/>
      <c r="AM43" s="244"/>
      <c r="AN43" s="244"/>
      <c r="AO43" s="244"/>
    </row>
    <row r="44" spans="1:41">
      <c r="A44">
        <v>48</v>
      </c>
      <c r="B44" t="s">
        <v>135</v>
      </c>
      <c r="C44" s="43">
        <v>5.1754907560579476E-3</v>
      </c>
      <c r="D44" s="43">
        <v>7.6542915847326466E-4</v>
      </c>
      <c r="E44" s="43">
        <v>-4.4128815012264835E-3</v>
      </c>
      <c r="F44" s="43">
        <v>2.3696635077015958E-3</v>
      </c>
      <c r="G44" s="43" t="s">
        <v>406</v>
      </c>
      <c r="H44" s="43">
        <v>0.02</v>
      </c>
      <c r="I44" s="43">
        <v>0</v>
      </c>
      <c r="J44" s="43">
        <v>0.02</v>
      </c>
      <c r="K44" s="43">
        <v>-3.8440714672441798E-2</v>
      </c>
      <c r="L44" s="43" t="s">
        <v>406</v>
      </c>
      <c r="M44" s="43">
        <v>2.5171624713958809E-2</v>
      </c>
      <c r="N44" s="43" t="s">
        <v>406</v>
      </c>
      <c r="O44" s="43" t="s">
        <v>406</v>
      </c>
      <c r="P44" s="43">
        <v>2.7100271002710027E-3</v>
      </c>
      <c r="Q44" s="43">
        <v>9.0948462537895191E-3</v>
      </c>
      <c r="R44" s="43">
        <v>8.7604029785370123E-3</v>
      </c>
      <c r="S44" s="43">
        <v>0.02</v>
      </c>
      <c r="T44" s="43">
        <v>0.01</v>
      </c>
      <c r="U44" s="43">
        <v>-0.05</v>
      </c>
      <c r="V44" s="43" t="s">
        <v>406</v>
      </c>
      <c r="W44" s="43">
        <v>-5.8823529411764705E-3</v>
      </c>
      <c r="X44" s="43" t="s">
        <v>406</v>
      </c>
      <c r="Y44" s="43">
        <v>8.5348506401137988E-3</v>
      </c>
      <c r="Z44" s="43">
        <v>3.2951289398280799E-2</v>
      </c>
      <c r="AA44" s="87">
        <v>18</v>
      </c>
      <c r="AB44" t="s">
        <v>135</v>
      </c>
      <c r="AC44" s="89">
        <f t="shared" si="0"/>
        <v>0.78260869565217395</v>
      </c>
      <c r="AD44" t="s">
        <v>135</v>
      </c>
      <c r="AE44" s="200">
        <f t="shared" si="3"/>
        <v>2.8453352222343642E-3</v>
      </c>
      <c r="AF44" s="43">
        <f t="shared" si="4"/>
        <v>2.1823573339200319E-2</v>
      </c>
      <c r="AG44" s="244"/>
      <c r="AH44" s="244"/>
      <c r="AI44" s="244"/>
      <c r="AJ44" s="244"/>
      <c r="AK44" s="244"/>
      <c r="AL44" s="244"/>
      <c r="AM44" s="244"/>
      <c r="AN44" s="244"/>
      <c r="AO44" s="244"/>
    </row>
    <row r="45" spans="1:41">
      <c r="C45" s="259" t="s">
        <v>397</v>
      </c>
      <c r="D45" s="259" t="s">
        <v>398</v>
      </c>
      <c r="E45" s="259" t="s">
        <v>399</v>
      </c>
      <c r="F45" s="259" t="s">
        <v>400</v>
      </c>
      <c r="G45" s="259" t="s">
        <v>401</v>
      </c>
      <c r="H45" s="259" t="s">
        <v>405</v>
      </c>
      <c r="I45" s="259" t="s">
        <v>402</v>
      </c>
      <c r="J45" s="259" t="s">
        <v>429</v>
      </c>
      <c r="K45" s="259" t="s">
        <v>430</v>
      </c>
      <c r="L45" s="259" t="s">
        <v>431</v>
      </c>
      <c r="M45" s="259" t="s">
        <v>408</v>
      </c>
      <c r="N45" s="259" t="s">
        <v>409</v>
      </c>
      <c r="O45" s="259" t="s">
        <v>432</v>
      </c>
      <c r="P45" s="259" t="s">
        <v>433</v>
      </c>
      <c r="Q45" s="259" t="s">
        <v>412</v>
      </c>
      <c r="R45" s="259" t="s">
        <v>413</v>
      </c>
      <c r="S45" s="259" t="s">
        <v>434</v>
      </c>
      <c r="T45" s="259" t="s">
        <v>435</v>
      </c>
      <c r="U45" s="259" t="s">
        <v>436</v>
      </c>
      <c r="V45" s="259" t="s">
        <v>437</v>
      </c>
      <c r="W45" s="259" t="s">
        <v>438</v>
      </c>
      <c r="X45" s="259" t="s">
        <v>439</v>
      </c>
      <c r="Y45" s="259" t="s">
        <v>440</v>
      </c>
      <c r="Z45" s="259" t="s">
        <v>441</v>
      </c>
      <c r="AB45"/>
      <c r="AC45" s="89"/>
      <c r="AD45"/>
      <c r="AE45" s="200"/>
      <c r="AF45" s="43"/>
      <c r="AG45" s="244"/>
      <c r="AH45" s="244"/>
      <c r="AI45" s="244"/>
      <c r="AJ45" s="244"/>
      <c r="AK45" s="244"/>
      <c r="AL45" s="244"/>
      <c r="AM45" s="244"/>
      <c r="AN45" s="244"/>
      <c r="AO45" s="244"/>
    </row>
    <row r="46" spans="1:41" s="16" customFormat="1">
      <c r="A46" s="244">
        <v>52</v>
      </c>
      <c r="B46" s="244" t="s">
        <v>143</v>
      </c>
      <c r="C46" s="246" t="s">
        <v>406</v>
      </c>
      <c r="D46" s="246" t="s">
        <v>406</v>
      </c>
      <c r="E46" s="246" t="s">
        <v>406</v>
      </c>
      <c r="F46" s="246" t="s">
        <v>406</v>
      </c>
      <c r="G46" s="246" t="s">
        <v>406</v>
      </c>
      <c r="H46" s="246" t="s">
        <v>406</v>
      </c>
      <c r="I46" s="246">
        <v>0.82</v>
      </c>
      <c r="J46" s="246" t="s">
        <v>406</v>
      </c>
      <c r="K46" s="246" t="s">
        <v>406</v>
      </c>
      <c r="L46" s="246" t="s">
        <v>406</v>
      </c>
      <c r="M46" s="246">
        <v>1.1164282190429207</v>
      </c>
      <c r="N46" s="246" t="s">
        <v>406</v>
      </c>
      <c r="O46" s="246" t="s">
        <v>406</v>
      </c>
      <c r="P46" s="246" t="s">
        <v>406</v>
      </c>
      <c r="Q46" s="246">
        <v>0.72290809327846361</v>
      </c>
      <c r="R46" s="246">
        <v>0.64223319407519941</v>
      </c>
      <c r="S46" s="246" t="s">
        <v>406</v>
      </c>
      <c r="T46" s="246" t="s">
        <v>406</v>
      </c>
      <c r="U46" s="246" t="s">
        <v>406</v>
      </c>
      <c r="V46" s="246" t="s">
        <v>406</v>
      </c>
      <c r="W46" s="246">
        <v>0.25964912280701752</v>
      </c>
      <c r="X46" s="246" t="s">
        <v>406</v>
      </c>
      <c r="Y46" s="246">
        <v>0.86486486486486491</v>
      </c>
      <c r="Z46" s="246">
        <v>0.81597222222222221</v>
      </c>
      <c r="AA46" s="252">
        <v>7</v>
      </c>
      <c r="AB46" s="244" t="s">
        <v>143</v>
      </c>
      <c r="AC46" s="89">
        <f t="shared" si="0"/>
        <v>0.30434782608695654</v>
      </c>
      <c r="AD46" s="244" t="s">
        <v>143</v>
      </c>
      <c r="AE46" s="248">
        <f t="shared" si="3"/>
        <v>0.8304010989139452</v>
      </c>
      <c r="AF46" s="246">
        <f t="shared" si="4"/>
        <v>0.16141719030261267</v>
      </c>
      <c r="AG46" s="244"/>
      <c r="AH46" s="244"/>
      <c r="AI46" s="244"/>
      <c r="AJ46" s="244"/>
      <c r="AK46" s="244"/>
      <c r="AL46" s="244"/>
      <c r="AM46" s="244"/>
      <c r="AN46" s="244"/>
      <c r="AO46" s="244"/>
    </row>
    <row r="47" spans="1:41">
      <c r="A47">
        <v>53</v>
      </c>
      <c r="B47" t="s">
        <v>145</v>
      </c>
      <c r="C47" s="43">
        <v>2.2485819031374211E-3</v>
      </c>
      <c r="D47" s="43">
        <v>4.1932166695710501E-3</v>
      </c>
      <c r="E47" s="43">
        <v>-1.0402869895473213E-3</v>
      </c>
      <c r="F47" s="43">
        <v>2.0802348466546147E-3</v>
      </c>
      <c r="G47" s="43">
        <v>0</v>
      </c>
      <c r="H47" s="43">
        <v>0</v>
      </c>
      <c r="I47" s="43">
        <v>0</v>
      </c>
      <c r="J47" s="43">
        <v>-0.02</v>
      </c>
      <c r="K47" s="43">
        <v>-7.1355759429153925E-2</v>
      </c>
      <c r="L47" s="43">
        <v>4.4843049327354259E-3</v>
      </c>
      <c r="M47" s="43">
        <v>5.1020408163265302E-3</v>
      </c>
      <c r="N47" s="43" t="s">
        <v>406</v>
      </c>
      <c r="O47" s="43">
        <v>1.098901098901099E-2</v>
      </c>
      <c r="P47" s="43">
        <v>7.5642965204236008E-4</v>
      </c>
      <c r="Q47" s="43">
        <v>-3.7174721189591076E-3</v>
      </c>
      <c r="R47" s="43">
        <v>1.9488428745432398E-2</v>
      </c>
      <c r="S47" s="43">
        <v>0.01</v>
      </c>
      <c r="T47" s="43">
        <v>0</v>
      </c>
      <c r="U47" s="43">
        <v>-0.01</v>
      </c>
      <c r="V47" s="43">
        <v>0.01</v>
      </c>
      <c r="W47" s="43">
        <v>2.6923076923076925E-2</v>
      </c>
      <c r="X47" s="43">
        <v>3.1201248049921998E-3</v>
      </c>
      <c r="Y47" s="43">
        <v>2.9059829059829061E-2</v>
      </c>
      <c r="Z47" s="43">
        <v>5.3921568627450983E-2</v>
      </c>
      <c r="AA47" s="87">
        <v>23</v>
      </c>
      <c r="AB47" t="s">
        <v>145</v>
      </c>
      <c r="AC47" s="89">
        <f t="shared" si="0"/>
        <v>1</v>
      </c>
      <c r="AD47" t="s">
        <v>145</v>
      </c>
      <c r="AE47" s="200">
        <f t="shared" si="3"/>
        <v>1.9665126254761337E-3</v>
      </c>
      <c r="AF47" s="43">
        <f t="shared" si="4"/>
        <v>2.2901600664291151E-2</v>
      </c>
    </row>
    <row r="48" spans="1:41">
      <c r="A48">
        <v>54</v>
      </c>
      <c r="B48" t="s">
        <v>147</v>
      </c>
      <c r="C48" s="43">
        <v>7.9675740127625017E-2</v>
      </c>
      <c r="D48" s="43">
        <v>6.7897492986925143E-2</v>
      </c>
      <c r="E48" s="43">
        <v>7.2293791419173664E-2</v>
      </c>
      <c r="F48" s="43">
        <v>6.7085920206098701E-2</v>
      </c>
      <c r="G48" s="43" t="s">
        <v>406</v>
      </c>
      <c r="H48" s="43">
        <v>0.27</v>
      </c>
      <c r="I48" s="43">
        <v>0.1</v>
      </c>
      <c r="J48" s="43">
        <v>0.19</v>
      </c>
      <c r="K48" s="43">
        <v>8.9390028528732512E-2</v>
      </c>
      <c r="L48" s="43">
        <v>0.31067044381491976</v>
      </c>
      <c r="M48" s="43">
        <v>0.14093379446640317</v>
      </c>
      <c r="N48" s="43" t="s">
        <v>406</v>
      </c>
      <c r="O48" s="43" t="s">
        <v>406</v>
      </c>
      <c r="P48" s="43">
        <v>0.24158986826482728</v>
      </c>
      <c r="Q48" s="43">
        <v>0.16170212765957448</v>
      </c>
      <c r="R48" s="43">
        <v>0.10299625468164794</v>
      </c>
      <c r="S48" s="43">
        <v>0.13</v>
      </c>
      <c r="T48" s="43">
        <v>7.0000000000000007E-2</v>
      </c>
      <c r="U48" s="43">
        <v>0.27</v>
      </c>
      <c r="V48" s="43">
        <v>0.32</v>
      </c>
      <c r="W48" s="43">
        <v>4.8275862068965517E-2</v>
      </c>
      <c r="X48" s="43">
        <v>5.1369863013698627E-2</v>
      </c>
      <c r="Y48" s="43">
        <v>0.14878048780487804</v>
      </c>
      <c r="Z48" s="43">
        <v>7.5342465753424653E-2</v>
      </c>
      <c r="AA48" s="87">
        <v>21</v>
      </c>
      <c r="AB48" t="s">
        <v>147</v>
      </c>
      <c r="AC48" s="89">
        <f t="shared" si="0"/>
        <v>0.91304347826086951</v>
      </c>
      <c r="AD48" t="s">
        <v>147</v>
      </c>
      <c r="AE48" s="200">
        <f t="shared" si="3"/>
        <v>0.15331823770710715</v>
      </c>
      <c r="AF48" s="43">
        <f t="shared" si="4"/>
        <v>9.1333268426277481E-2</v>
      </c>
    </row>
    <row r="49" spans="1:32">
      <c r="A49">
        <v>55</v>
      </c>
      <c r="B49" t="s">
        <v>149</v>
      </c>
      <c r="C49" s="43">
        <v>2.7080953590755946E-3</v>
      </c>
      <c r="D49" s="43">
        <v>-1.2255966224067973E-3</v>
      </c>
      <c r="E49" s="43">
        <v>-2.1093638132828399E-3</v>
      </c>
      <c r="F49" s="43">
        <v>3.5559707125183311E-3</v>
      </c>
      <c r="G49" s="43" t="s">
        <v>406</v>
      </c>
      <c r="H49" s="43">
        <v>0.09</v>
      </c>
      <c r="I49" s="43">
        <v>0.06</v>
      </c>
      <c r="J49" s="43">
        <v>0.03</v>
      </c>
      <c r="K49" s="43">
        <v>-1.533635413035901E-2</v>
      </c>
      <c r="L49" s="43">
        <v>-8.5959885386819486E-3</v>
      </c>
      <c r="M49" s="43">
        <v>9.7361237488626018E-2</v>
      </c>
      <c r="N49" s="43" t="s">
        <v>406</v>
      </c>
      <c r="O49" s="43">
        <v>-1.9607843137254902E-2</v>
      </c>
      <c r="P49" s="43">
        <v>1.0286081645773062E-2</v>
      </c>
      <c r="Q49" s="43">
        <v>0.104520587388425</v>
      </c>
      <c r="R49" s="43">
        <v>7.3853728587547435E-2</v>
      </c>
      <c r="S49" s="43">
        <v>0</v>
      </c>
      <c r="T49" s="43">
        <v>-0.03</v>
      </c>
      <c r="U49" s="43">
        <v>-0.03</v>
      </c>
      <c r="V49" s="43">
        <v>0</v>
      </c>
      <c r="W49" s="43">
        <v>1.5879017013232515E-2</v>
      </c>
      <c r="X49" s="43">
        <v>4.3555412163252139E-3</v>
      </c>
      <c r="Y49" s="43">
        <v>1.5085484411666107E-2</v>
      </c>
      <c r="Z49" s="43">
        <v>5.393586005830904E-2</v>
      </c>
      <c r="AA49" s="87">
        <v>22</v>
      </c>
      <c r="AB49" t="s">
        <v>149</v>
      </c>
      <c r="AC49" s="89">
        <f t="shared" si="0"/>
        <v>0.95652173913043481</v>
      </c>
      <c r="AD49" t="s">
        <v>149</v>
      </c>
      <c r="AE49" s="200">
        <f t="shared" si="3"/>
        <v>2.4673023190856857E-2</v>
      </c>
      <c r="AF49" s="43">
        <f t="shared" si="4"/>
        <v>4.2013654619636027E-2</v>
      </c>
    </row>
    <row r="50" spans="1:32" s="253" customFormat="1">
      <c r="B50" s="253" t="s">
        <v>425</v>
      </c>
      <c r="C50" s="214">
        <v>30</v>
      </c>
      <c r="D50" s="214">
        <v>33</v>
      </c>
      <c r="E50" s="214">
        <v>34</v>
      </c>
      <c r="F50" s="253">
        <v>32</v>
      </c>
      <c r="G50" s="253">
        <v>17</v>
      </c>
      <c r="H50" s="253">
        <v>33</v>
      </c>
      <c r="I50" s="253">
        <v>37</v>
      </c>
      <c r="J50" s="253">
        <v>32</v>
      </c>
      <c r="K50" s="253">
        <v>35</v>
      </c>
      <c r="L50" s="253">
        <v>24</v>
      </c>
      <c r="M50" s="253">
        <v>36</v>
      </c>
      <c r="N50" s="253">
        <v>0</v>
      </c>
      <c r="O50" s="253">
        <v>11</v>
      </c>
      <c r="P50" s="214">
        <v>38</v>
      </c>
      <c r="Q50" s="253">
        <v>36</v>
      </c>
      <c r="R50" s="253">
        <v>38</v>
      </c>
      <c r="S50" s="253">
        <v>33</v>
      </c>
      <c r="T50" s="253">
        <v>26</v>
      </c>
      <c r="U50" s="253">
        <v>29</v>
      </c>
      <c r="V50" s="253">
        <v>35</v>
      </c>
      <c r="W50" s="253">
        <v>26</v>
      </c>
      <c r="X50" s="253">
        <v>29</v>
      </c>
      <c r="Y50" s="253">
        <v>24</v>
      </c>
      <c r="Z50" s="253">
        <v>25</v>
      </c>
      <c r="AA50" s="250"/>
      <c r="AB50" s="250"/>
      <c r="AC50" s="250"/>
      <c r="AD50" s="250"/>
    </row>
    <row r="51" spans="1:32" s="253" customFormat="1">
      <c r="C51" s="259" t="s">
        <v>397</v>
      </c>
      <c r="D51" s="259" t="s">
        <v>398</v>
      </c>
      <c r="E51" s="259" t="s">
        <v>399</v>
      </c>
      <c r="F51" s="259" t="s">
        <v>400</v>
      </c>
      <c r="G51" s="259" t="s">
        <v>401</v>
      </c>
      <c r="H51" s="259" t="s">
        <v>405</v>
      </c>
      <c r="I51" s="259" t="s">
        <v>402</v>
      </c>
      <c r="J51" s="259" t="s">
        <v>429</v>
      </c>
      <c r="K51" s="259" t="s">
        <v>430</v>
      </c>
      <c r="L51" s="259" t="s">
        <v>431</v>
      </c>
      <c r="M51" s="259" t="s">
        <v>408</v>
      </c>
      <c r="N51" s="259" t="s">
        <v>409</v>
      </c>
      <c r="O51" s="259" t="s">
        <v>432</v>
      </c>
      <c r="P51" s="259" t="s">
        <v>433</v>
      </c>
      <c r="Q51" s="259" t="s">
        <v>412</v>
      </c>
      <c r="R51" s="259" t="s">
        <v>413</v>
      </c>
      <c r="S51" s="259" t="s">
        <v>434</v>
      </c>
      <c r="T51" s="259" t="s">
        <v>435</v>
      </c>
      <c r="U51" s="259" t="s">
        <v>436</v>
      </c>
      <c r="V51" s="259" t="s">
        <v>437</v>
      </c>
      <c r="W51" s="259" t="s">
        <v>438</v>
      </c>
      <c r="X51" s="259" t="s">
        <v>439</v>
      </c>
      <c r="Y51" s="259" t="s">
        <v>440</v>
      </c>
      <c r="Z51" s="259" t="s">
        <v>441</v>
      </c>
      <c r="AA51" s="277"/>
      <c r="AB51" s="277"/>
      <c r="AC51" s="277"/>
      <c r="AD51" s="277"/>
      <c r="AE51" s="277"/>
    </row>
    <row r="52" spans="1:32">
      <c r="B52" s="253" t="s">
        <v>427</v>
      </c>
      <c r="C52" s="43">
        <v>0.73170731707317072</v>
      </c>
      <c r="D52" s="43">
        <v>0.80487804878048785</v>
      </c>
      <c r="E52" s="43">
        <v>0.82926829268292679</v>
      </c>
      <c r="F52" s="43">
        <v>0.78048780487804881</v>
      </c>
      <c r="G52" s="43">
        <v>0.41463414634146339</v>
      </c>
      <c r="H52" s="43">
        <v>0.80487804878048785</v>
      </c>
      <c r="I52" s="43">
        <v>0.90243902439024393</v>
      </c>
      <c r="J52" s="43">
        <v>0.78048780487804881</v>
      </c>
      <c r="K52" s="43">
        <v>0.85365853658536583</v>
      </c>
      <c r="L52" s="43">
        <v>0.58536585365853655</v>
      </c>
      <c r="M52" s="43">
        <v>0.87804878048780488</v>
      </c>
      <c r="N52" s="43">
        <v>0</v>
      </c>
      <c r="O52" s="43">
        <v>0.26829268292682928</v>
      </c>
      <c r="P52" s="43">
        <v>0.92682926829268297</v>
      </c>
      <c r="Q52" s="43">
        <v>0.87804878048780488</v>
      </c>
      <c r="R52" s="43">
        <v>0.92682926829268297</v>
      </c>
      <c r="S52" s="43">
        <v>0.80487804878048785</v>
      </c>
      <c r="T52" s="43">
        <v>0.63414634146341464</v>
      </c>
      <c r="U52" s="43">
        <v>0.70731707317073167</v>
      </c>
      <c r="V52" s="43">
        <v>0.85365853658536583</v>
      </c>
      <c r="W52" s="43">
        <v>0.63414634146341464</v>
      </c>
      <c r="X52" s="43">
        <v>0.70731707317073167</v>
      </c>
      <c r="Y52" s="43">
        <v>0.58536585365853655</v>
      </c>
      <c r="Z52" s="43">
        <v>0.6097560975609756</v>
      </c>
    </row>
  </sheetData>
  <mergeCells count="6">
    <mergeCell ref="S1:V1"/>
    <mergeCell ref="W1:Z1"/>
    <mergeCell ref="C1:F1"/>
    <mergeCell ref="G1:J1"/>
    <mergeCell ref="K1:N1"/>
    <mergeCell ref="O1:R1"/>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100512</vt:lpstr>
      <vt:lpstr>111411</vt:lpstr>
      <vt:lpstr>121911</vt:lpstr>
      <vt:lpstr>032113</vt:lpstr>
      <vt:lpstr>042313</vt:lpstr>
      <vt:lpstr>060513</vt:lpstr>
      <vt:lpstr>summary of controls</vt:lpstr>
      <vt:lpstr>summary of samples</vt:lpstr>
      <vt:lpstr>for graphing_badprobesdeleted</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Mackenzie Gavery</dc:creator>
  <cp:lastModifiedBy>Mackenzie Gavery</cp:lastModifiedBy>
  <dcterms:created xsi:type="dcterms:W3CDTF">2013-10-03T21:32:10Z</dcterms:created>
  <dcterms:modified xsi:type="dcterms:W3CDTF">2014-07-15T18:14:11Z</dcterms:modified>
</cp:coreProperties>
</file>